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ydb\Dropbox\Accountant\Budget\FY2017\"/>
    </mc:Choice>
  </mc:AlternateContent>
  <bookViews>
    <workbookView xWindow="240" yWindow="135" windowWidth="8475" windowHeight="2835"/>
  </bookViews>
  <sheets>
    <sheet name="Statement of Rev &amp; Exp" sheetId="2" r:id="rId1"/>
    <sheet name="Budget Summary" sheetId="10" r:id="rId2"/>
  </sheets>
  <definedNames>
    <definedName name="_xlnm.Print_Area" localSheetId="0">'Statement of Rev &amp; Exp'!$A$1:$G$46</definedName>
  </definedNames>
  <calcPr calcId="152511"/>
</workbook>
</file>

<file path=xl/calcChain.xml><?xml version="1.0" encoding="utf-8"?>
<calcChain xmlns="http://schemas.openxmlformats.org/spreadsheetml/2006/main">
  <c r="E33" i="2" l="1"/>
  <c r="C18" i="2" l="1"/>
  <c r="C17" i="2" l="1"/>
  <c r="C22" i="2"/>
  <c r="G141" i="10" l="1"/>
  <c r="G10" i="10"/>
  <c r="G12" i="10"/>
  <c r="G14" i="10"/>
  <c r="E24" i="10"/>
  <c r="E66" i="10"/>
  <c r="G26" i="10"/>
  <c r="G28" i="10"/>
  <c r="G30" i="10"/>
  <c r="G32" i="10"/>
  <c r="G34" i="10"/>
  <c r="G36" i="10"/>
  <c r="G38" i="10"/>
  <c r="G40" i="10"/>
  <c r="G42" i="10"/>
  <c r="G44" i="10"/>
  <c r="G46" i="10"/>
  <c r="G48" i="10"/>
  <c r="G50" i="10"/>
  <c r="G52" i="10"/>
  <c r="G54" i="10"/>
  <c r="G56" i="10"/>
  <c r="G58" i="10"/>
  <c r="G60" i="10"/>
  <c r="G64" i="10"/>
  <c r="G77" i="10"/>
  <c r="G79" i="10"/>
  <c r="G81" i="10"/>
  <c r="G89" i="10"/>
  <c r="I26" i="10" l="1"/>
  <c r="G121" i="10" l="1"/>
  <c r="E121" i="10"/>
  <c r="G100" i="10"/>
  <c r="E100" i="10"/>
  <c r="G74" i="10"/>
  <c r="E74" i="10"/>
  <c r="G24" i="10"/>
  <c r="E83" i="10" l="1"/>
  <c r="E141" i="10"/>
  <c r="I125" i="10" l="1"/>
  <c r="I123" i="10" l="1"/>
  <c r="I137" i="10"/>
  <c r="A115" i="10" l="1"/>
  <c r="A95" i="10"/>
  <c r="A69" i="10"/>
  <c r="A19" i="10"/>
  <c r="I133" i="10"/>
  <c r="I131" i="10"/>
  <c r="I129" i="10"/>
  <c r="I127" i="10"/>
  <c r="I139" i="10" l="1"/>
  <c r="I135" i="10"/>
  <c r="I141" i="10" l="1"/>
  <c r="I79" i="10"/>
  <c r="I81" i="10"/>
  <c r="I77" i="10"/>
  <c r="I14" i="10"/>
  <c r="I12" i="10"/>
  <c r="I10" i="10"/>
  <c r="I56" i="10"/>
  <c r="I89" i="10"/>
  <c r="G103" i="10"/>
  <c r="I103" i="10" s="1"/>
  <c r="G110" i="10"/>
  <c r="I110" i="10" s="1"/>
  <c r="I64" i="10"/>
  <c r="G62" i="10"/>
  <c r="I62" i="10" s="1"/>
  <c r="I60" i="10"/>
  <c r="I58" i="10"/>
  <c r="I54" i="10"/>
  <c r="I52" i="10"/>
  <c r="I50" i="10"/>
  <c r="I48" i="10"/>
  <c r="I46" i="10"/>
  <c r="I44" i="10"/>
  <c r="I42" i="10"/>
  <c r="I40" i="10"/>
  <c r="I38" i="10"/>
  <c r="I36" i="10"/>
  <c r="I34" i="10"/>
  <c r="I32" i="10"/>
  <c r="I30" i="10"/>
  <c r="I28" i="10"/>
  <c r="G16" i="10" l="1"/>
  <c r="I16" i="10"/>
  <c r="I66" i="10"/>
  <c r="G66" i="10"/>
  <c r="G83" i="10"/>
  <c r="I83" i="10"/>
  <c r="G41" i="2"/>
  <c r="E14" i="2" l="1"/>
  <c r="G14" i="2"/>
  <c r="G43" i="2" s="1"/>
  <c r="E41" i="2"/>
  <c r="C14" i="2"/>
  <c r="E43" i="2" l="1"/>
  <c r="C41" i="2"/>
  <c r="C43" i="2" l="1"/>
</calcChain>
</file>

<file path=xl/sharedStrings.xml><?xml version="1.0" encoding="utf-8"?>
<sst xmlns="http://schemas.openxmlformats.org/spreadsheetml/2006/main" count="174" uniqueCount="104">
  <si>
    <t>SNYDER INDEPENDENT SCHOOL DISTRICT</t>
  </si>
  <si>
    <t>Other Intergovernmental Charge</t>
  </si>
  <si>
    <t>Instructional Resources and Media Services</t>
  </si>
  <si>
    <t>Instructional Leadership</t>
  </si>
  <si>
    <t>School Leadership</t>
  </si>
  <si>
    <t>Guidance, Counseling and Evaluation Services</t>
  </si>
  <si>
    <t>Social Work Services</t>
  </si>
  <si>
    <t>Health Services</t>
  </si>
  <si>
    <t>Student Transportation</t>
  </si>
  <si>
    <t>General Administration</t>
  </si>
  <si>
    <t>Plant Maintenance and Operations</t>
  </si>
  <si>
    <t>Security and Monitoring Services</t>
  </si>
  <si>
    <t>Data Processing Services</t>
  </si>
  <si>
    <t>Community Services</t>
  </si>
  <si>
    <t>Revenues:</t>
  </si>
  <si>
    <t>Expenditures:</t>
  </si>
  <si>
    <t>Excess (Deficiency) of Revenues</t>
  </si>
  <si>
    <t xml:space="preserve">   Over (Under) Expenditures</t>
  </si>
  <si>
    <t>Local and Intermediate Sources</t>
  </si>
  <si>
    <t>State Program Revenues</t>
  </si>
  <si>
    <t>Federal Program Revenues</t>
  </si>
  <si>
    <t>TOTAL REVENUES</t>
  </si>
  <si>
    <t>Instruction and Instruction-Related Services</t>
  </si>
  <si>
    <t>Food Services</t>
  </si>
  <si>
    <t>Cocurricular/Extracurricular Activities</t>
  </si>
  <si>
    <t>Principal on Long-Term Debt</t>
  </si>
  <si>
    <t>Interest on Long-Term Debt</t>
  </si>
  <si>
    <t>Bond Issuance Costs and Fees</t>
  </si>
  <si>
    <t>Capital Outlay</t>
  </si>
  <si>
    <t>Payments to Member Districts of SSA</t>
  </si>
  <si>
    <t>TOTAL EXPENDITURES</t>
  </si>
  <si>
    <t>General</t>
  </si>
  <si>
    <t>Fund</t>
  </si>
  <si>
    <t xml:space="preserve">Debt </t>
  </si>
  <si>
    <t>Service</t>
  </si>
  <si>
    <t xml:space="preserve">Food </t>
  </si>
  <si>
    <t>Curriculum and Instructional Staff Develop</t>
  </si>
  <si>
    <t>Contracted Instructional Services - Schools</t>
  </si>
  <si>
    <t>Incremental Costs Associated w/ Chapter 41</t>
  </si>
  <si>
    <t>Governmental Fund Types</t>
  </si>
  <si>
    <t>Snyder Independent School District</t>
  </si>
  <si>
    <t>Budget</t>
  </si>
  <si>
    <t>Increase</t>
  </si>
  <si>
    <t>(Decrease)</t>
  </si>
  <si>
    <t>$</t>
  </si>
  <si>
    <t>Total Revenue - General Fund</t>
  </si>
  <si>
    <t>11</t>
  </si>
  <si>
    <t>Instruction</t>
  </si>
  <si>
    <t>12</t>
  </si>
  <si>
    <t>Instructional Resources &amp; Media</t>
  </si>
  <si>
    <t>13</t>
  </si>
  <si>
    <t>Curriculum &amp; Staff Development</t>
  </si>
  <si>
    <t>21</t>
  </si>
  <si>
    <t>Instructional Administration</t>
  </si>
  <si>
    <t>23</t>
  </si>
  <si>
    <t>School Administration</t>
  </si>
  <si>
    <t>31</t>
  </si>
  <si>
    <t>Guidance &amp; Counseling</t>
  </si>
  <si>
    <t>33</t>
  </si>
  <si>
    <t>34</t>
  </si>
  <si>
    <t>Transportation</t>
  </si>
  <si>
    <t>36</t>
  </si>
  <si>
    <t>Co-Curricular Activities</t>
  </si>
  <si>
    <t>41</t>
  </si>
  <si>
    <t>51</t>
  </si>
  <si>
    <t>Plant Maintenance</t>
  </si>
  <si>
    <t>Security</t>
  </si>
  <si>
    <t>Data Processing</t>
  </si>
  <si>
    <t>61</t>
  </si>
  <si>
    <t>Facilities Acquisition and Construction</t>
  </si>
  <si>
    <t>Recapture Payments</t>
  </si>
  <si>
    <t>93</t>
  </si>
  <si>
    <t>Other Uses</t>
  </si>
  <si>
    <t>Tax Appraisal</t>
  </si>
  <si>
    <t>Total Expenditures - General Fund</t>
  </si>
  <si>
    <t>Food Service Fund</t>
  </si>
  <si>
    <t>Total Revenue - Food Service Fund</t>
  </si>
  <si>
    <t>Debt Service / Interest &amp; Sinking Fund</t>
  </si>
  <si>
    <t>Revenue:</t>
  </si>
  <si>
    <t>Debt Service Payments</t>
  </si>
  <si>
    <t>Planning Amounts - Informational Only</t>
  </si>
  <si>
    <t>Planning</t>
  </si>
  <si>
    <t>Amount</t>
  </si>
  <si>
    <t>Title I, Part A</t>
  </si>
  <si>
    <t>IDEA-B Formula</t>
  </si>
  <si>
    <t>IDEA-B Preschool</t>
  </si>
  <si>
    <t>Title I, Part C Migrant</t>
  </si>
  <si>
    <t>Principal and Teacher Training</t>
  </si>
  <si>
    <t>Carl Perkins - Vocational</t>
  </si>
  <si>
    <t>Rural and Low Income</t>
  </si>
  <si>
    <t>Total Federal Grants</t>
  </si>
  <si>
    <t>21st Century Community Learning</t>
  </si>
  <si>
    <t>General Fund</t>
  </si>
  <si>
    <t>Local Revenue</t>
  </si>
  <si>
    <t>State Revenue</t>
  </si>
  <si>
    <t>Federal Revenue</t>
  </si>
  <si>
    <t>Debt Service</t>
  </si>
  <si>
    <t>Grants</t>
  </si>
  <si>
    <t>Title I, Part A - Focus</t>
  </si>
  <si>
    <t>2015-2016</t>
  </si>
  <si>
    <t>2016-2017</t>
  </si>
  <si>
    <t>Fiscal Year 2016-2017</t>
  </si>
  <si>
    <t>* TRS On-Behalf - State Contributions  $760,513</t>
  </si>
  <si>
    <t>Adopted Proposed Budget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</si>
</sst>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6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165" fontId="3" fillId="0" borderId="0" xfId="2" applyNumberFormat="1" applyFont="1"/>
    <xf numFmtId="164" fontId="1" fillId="0" borderId="0" xfId="1" applyNumberFormat="1" applyFont="1"/>
    <xf numFmtId="164" fontId="3" fillId="0" borderId="1" xfId="1" applyNumberFormat="1" applyFont="1" applyBorder="1"/>
    <xf numFmtId="0" fontId="4" fillId="0" borderId="0" xfId="0" applyFont="1" applyAlignment="1">
      <alignment horizontal="center"/>
    </xf>
    <xf numFmtId="42" fontId="3" fillId="0" borderId="1" xfId="1" applyNumberFormat="1" applyFont="1" applyBorder="1"/>
    <xf numFmtId="42" fontId="3" fillId="0" borderId="2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42" fontId="3" fillId="0" borderId="0" xfId="1" applyNumberFormat="1" applyFont="1" applyBorder="1"/>
    <xf numFmtId="0" fontId="0" fillId="0" borderId="0" xfId="0"/>
    <xf numFmtId="37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3" fontId="7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Alignment="1" applyProtection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3" fontId="7" fillId="0" borderId="4" xfId="0" applyNumberFormat="1" applyFont="1" applyBorder="1"/>
    <xf numFmtId="37" fontId="7" fillId="0" borderId="4" xfId="0" applyNumberFormat="1" applyFont="1" applyBorder="1"/>
    <xf numFmtId="37" fontId="7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37" fontId="7" fillId="0" borderId="0" xfId="0" applyNumberFormat="1" applyFont="1" applyBorder="1" applyAlignment="1"/>
    <xf numFmtId="0" fontId="7" fillId="0" borderId="0" xfId="0" applyFont="1" applyBorder="1"/>
    <xf numFmtId="3" fontId="7" fillId="0" borderId="4" xfId="0" applyNumberFormat="1" applyFont="1" applyBorder="1" applyAlignment="1">
      <alignment horizontal="right"/>
    </xf>
    <xf numFmtId="37" fontId="7" fillId="0" borderId="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4" xfId="0" applyNumberFormat="1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8" fontId="7" fillId="0" borderId="0" xfId="0" applyNumberFormat="1" applyFont="1" applyBorder="1"/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>
      <alignment horizontal="centerContinuous" vertical="distributed"/>
    </xf>
    <xf numFmtId="0" fontId="7" fillId="0" borderId="0" xfId="0" applyFont="1" applyBorder="1" applyAlignment="1">
      <alignment horizontal="centerContinuous" vertical="distributed"/>
    </xf>
    <xf numFmtId="37" fontId="7" fillId="0" borderId="0" xfId="0" applyNumberFormat="1" applyFont="1" applyAlignment="1">
      <alignment horizontal="centerContinuous" vertical="distributed"/>
    </xf>
    <xf numFmtId="38" fontId="7" fillId="0" borderId="4" xfId="0" applyNumberFormat="1" applyFont="1" applyBorder="1"/>
    <xf numFmtId="38" fontId="7" fillId="0" borderId="0" xfId="0" applyNumberFormat="1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8" fontId="7" fillId="0" borderId="0" xfId="0" applyNumberFormat="1" applyFont="1"/>
    <xf numFmtId="43" fontId="7" fillId="0" borderId="0" xfId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0" borderId="0" xfId="2" applyNumberFormat="1" applyFont="1" applyFill="1"/>
    <xf numFmtId="42" fontId="1" fillId="0" borderId="0" xfId="0" applyNumberFormat="1" applyFont="1"/>
    <xf numFmtId="165" fontId="1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1</xdr:row>
      <xdr:rowOff>104775</xdr:rowOff>
    </xdr:from>
    <xdr:to>
      <xdr:col>1</xdr:col>
      <xdr:colOff>2533650</xdr:colOff>
      <xdr:row>1</xdr:row>
      <xdr:rowOff>114300</xdr:rowOff>
    </xdr:to>
    <xdr:cxnSp macro="">
      <xdr:nvCxnSpPr>
        <xdr:cNvPr id="3" name="Straight Connector 2"/>
        <xdr:cNvCxnSpPr/>
      </xdr:nvCxnSpPr>
      <xdr:spPr>
        <a:xfrm>
          <a:off x="2400300" y="295275"/>
          <a:ext cx="4953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Normal="100" workbookViewId="0">
      <selection activeCell="Q17" sqref="Q17"/>
    </sheetView>
  </sheetViews>
  <sheetFormatPr defaultRowHeight="15" x14ac:dyDescent="0.25"/>
  <cols>
    <col min="1" max="1" width="5.42578125" customWidth="1"/>
    <col min="2" max="2" width="40.7109375" customWidth="1"/>
    <col min="3" max="3" width="12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9" max="9" width="10.140625" bestFit="1" customWidth="1"/>
    <col min="11" max="11" width="12" bestFit="1" customWidth="1"/>
  </cols>
  <sheetData>
    <row r="1" spans="1:12" x14ac:dyDescent="0.25">
      <c r="A1" s="71" t="s">
        <v>0</v>
      </c>
      <c r="B1" s="71"/>
      <c r="C1" s="71"/>
      <c r="D1" s="71"/>
      <c r="E1" s="71"/>
      <c r="F1" s="71"/>
      <c r="G1" s="71"/>
    </row>
    <row r="2" spans="1:12" x14ac:dyDescent="0.25">
      <c r="A2" s="72" t="s">
        <v>103</v>
      </c>
      <c r="B2" s="72"/>
      <c r="C2" s="72"/>
      <c r="D2" s="72"/>
      <c r="E2" s="72"/>
      <c r="F2" s="72"/>
      <c r="G2" s="72"/>
    </row>
    <row r="3" spans="1:12" x14ac:dyDescent="0.25">
      <c r="A3" s="72" t="s">
        <v>101</v>
      </c>
      <c r="B3" s="72"/>
      <c r="C3" s="72"/>
      <c r="D3" s="72"/>
      <c r="E3" s="72"/>
      <c r="F3" s="72"/>
      <c r="G3" s="72"/>
    </row>
    <row r="4" spans="1:12" x14ac:dyDescent="0.25">
      <c r="A4" s="12"/>
      <c r="B4" s="12"/>
      <c r="C4" s="12"/>
      <c r="D4" s="16"/>
      <c r="E4" s="12"/>
      <c r="F4" s="16"/>
      <c r="G4" s="15"/>
    </row>
    <row r="5" spans="1:12" ht="15.75" thickBot="1" x14ac:dyDescent="0.3">
      <c r="A5" s="12"/>
      <c r="B5" s="12"/>
      <c r="C5" s="73" t="s">
        <v>39</v>
      </c>
      <c r="D5" s="73"/>
      <c r="E5" s="73"/>
      <c r="F5" s="73"/>
      <c r="G5" s="73"/>
    </row>
    <row r="6" spans="1:12" ht="13.5" customHeight="1" x14ac:dyDescent="0.25">
      <c r="A6" s="8"/>
      <c r="B6" s="2"/>
      <c r="C6" s="3"/>
      <c r="D6" s="18"/>
      <c r="E6" s="3" t="s">
        <v>33</v>
      </c>
      <c r="F6" s="3"/>
      <c r="G6" s="3" t="s">
        <v>35</v>
      </c>
      <c r="H6" s="1"/>
      <c r="I6" s="1"/>
      <c r="J6" s="1"/>
      <c r="K6" s="1"/>
      <c r="L6" s="1"/>
    </row>
    <row r="7" spans="1:12" ht="13.5" customHeight="1" x14ac:dyDescent="0.25">
      <c r="A7" s="8"/>
      <c r="B7" s="2"/>
      <c r="C7" s="3" t="s">
        <v>31</v>
      </c>
      <c r="D7" s="18"/>
      <c r="E7" s="3" t="s">
        <v>34</v>
      </c>
      <c r="F7" s="18"/>
      <c r="G7" s="3" t="s">
        <v>34</v>
      </c>
      <c r="H7" s="1"/>
      <c r="I7" s="1"/>
      <c r="J7" s="1"/>
      <c r="K7" s="1"/>
      <c r="L7" s="1"/>
    </row>
    <row r="8" spans="1:12" ht="13.5" customHeight="1" thickBot="1" x14ac:dyDescent="0.3">
      <c r="A8" s="8"/>
      <c r="B8" s="2"/>
      <c r="C8" s="17" t="s">
        <v>32</v>
      </c>
      <c r="D8" s="18"/>
      <c r="E8" s="17" t="s">
        <v>32</v>
      </c>
      <c r="F8" s="18"/>
      <c r="G8" s="17" t="s">
        <v>32</v>
      </c>
      <c r="H8" s="1"/>
      <c r="I8" s="1"/>
      <c r="J8" s="1"/>
      <c r="K8" s="70"/>
      <c r="L8" s="1"/>
    </row>
    <row r="9" spans="1:12" ht="13.5" customHeight="1" x14ac:dyDescent="0.25">
      <c r="A9" s="2"/>
      <c r="B9" s="2"/>
      <c r="C9" s="2"/>
      <c r="D9" s="19"/>
      <c r="E9" s="2"/>
      <c r="F9" s="19"/>
      <c r="G9" s="2"/>
      <c r="H9" s="1"/>
      <c r="I9" s="1"/>
      <c r="J9" s="1"/>
      <c r="K9" s="1"/>
      <c r="L9" s="1"/>
    </row>
    <row r="10" spans="1:12" ht="13.5" customHeight="1" x14ac:dyDescent="0.25">
      <c r="A10" s="5" t="s">
        <v>14</v>
      </c>
      <c r="B10" s="2"/>
      <c r="C10" s="2"/>
      <c r="D10" s="19"/>
      <c r="E10" s="2"/>
      <c r="F10" s="19"/>
      <c r="G10" s="2"/>
      <c r="H10" s="1"/>
      <c r="I10" s="1"/>
      <c r="J10" s="1"/>
      <c r="K10" s="1"/>
      <c r="L10" s="1"/>
    </row>
    <row r="11" spans="1:12" ht="13.5" customHeight="1" x14ac:dyDescent="0.25">
      <c r="A11" s="3">
        <v>5700</v>
      </c>
      <c r="B11" s="2" t="s">
        <v>18</v>
      </c>
      <c r="C11" s="9">
        <v>22064500</v>
      </c>
      <c r="D11" s="9">
        <v>0</v>
      </c>
      <c r="E11" s="68">
        <v>2603000</v>
      </c>
      <c r="F11" s="9">
        <v>0</v>
      </c>
      <c r="G11" s="9">
        <v>441903</v>
      </c>
      <c r="H11" s="1"/>
      <c r="I11" s="1"/>
      <c r="J11" s="1"/>
      <c r="K11" s="1"/>
      <c r="L11" s="1"/>
    </row>
    <row r="12" spans="1:12" ht="13.5" customHeight="1" x14ac:dyDescent="0.25">
      <c r="A12" s="3">
        <v>5800</v>
      </c>
      <c r="B12" s="2" t="s">
        <v>19</v>
      </c>
      <c r="C12" s="9">
        <v>10885513</v>
      </c>
      <c r="D12" s="9">
        <v>0</v>
      </c>
      <c r="E12" s="9">
        <v>0</v>
      </c>
      <c r="F12" s="9">
        <v>0</v>
      </c>
      <c r="G12" s="9">
        <v>7154</v>
      </c>
      <c r="H12" s="1"/>
      <c r="I12" s="1"/>
      <c r="J12" s="1"/>
      <c r="K12" s="1"/>
      <c r="L12" s="1"/>
    </row>
    <row r="13" spans="1:12" ht="13.5" customHeight="1" x14ac:dyDescent="0.25">
      <c r="A13" s="3">
        <v>5900</v>
      </c>
      <c r="B13" s="2" t="s">
        <v>20</v>
      </c>
      <c r="C13" s="9">
        <v>140000</v>
      </c>
      <c r="D13" s="9">
        <v>0</v>
      </c>
      <c r="E13" s="9">
        <v>0</v>
      </c>
      <c r="F13" s="9">
        <v>0</v>
      </c>
      <c r="G13" s="9">
        <v>948567</v>
      </c>
      <c r="H13" s="1"/>
      <c r="I13" s="1"/>
      <c r="J13" s="1"/>
      <c r="K13" s="1"/>
      <c r="L13" s="1"/>
    </row>
    <row r="14" spans="1:12" ht="13.5" customHeight="1" x14ac:dyDescent="0.25">
      <c r="A14" s="3">
        <v>5020</v>
      </c>
      <c r="B14" s="2" t="s">
        <v>21</v>
      </c>
      <c r="C14" s="13">
        <f t="shared" ref="C14:E14" si="0">SUM(C11:C13)</f>
        <v>33090013</v>
      </c>
      <c r="D14" s="21"/>
      <c r="E14" s="11">
        <f t="shared" si="0"/>
        <v>2603000</v>
      </c>
      <c r="F14" s="20"/>
      <c r="G14" s="11">
        <f>SUM(G11:G13)</f>
        <v>1397624</v>
      </c>
      <c r="H14" s="1"/>
      <c r="I14" s="1"/>
      <c r="J14" s="1"/>
      <c r="K14" s="1"/>
      <c r="L14" s="1"/>
    </row>
    <row r="15" spans="1:12" ht="13.5" customHeight="1" x14ac:dyDescent="0.25">
      <c r="A15" s="2"/>
      <c r="B15" s="2"/>
      <c r="C15" s="4"/>
      <c r="D15" s="20"/>
      <c r="E15" s="4"/>
      <c r="F15" s="20"/>
      <c r="G15" s="4"/>
      <c r="H15" s="1"/>
      <c r="I15" s="1"/>
      <c r="J15" s="1"/>
      <c r="K15" s="1"/>
      <c r="L15" s="1"/>
    </row>
    <row r="16" spans="1:12" ht="13.5" customHeight="1" x14ac:dyDescent="0.25">
      <c r="A16" s="5" t="s">
        <v>15</v>
      </c>
      <c r="B16" s="2"/>
      <c r="C16" s="4"/>
      <c r="D16" s="20"/>
      <c r="E16" s="4"/>
      <c r="F16" s="20"/>
      <c r="G16" s="4"/>
      <c r="H16" s="1"/>
      <c r="I16" s="1"/>
      <c r="J16" s="1"/>
      <c r="K16" s="1"/>
      <c r="L16" s="1"/>
    </row>
    <row r="17" spans="1:12" ht="13.5" customHeight="1" x14ac:dyDescent="0.25">
      <c r="A17" s="6">
        <v>11</v>
      </c>
      <c r="B17" s="2" t="s">
        <v>22</v>
      </c>
      <c r="C17" s="9">
        <f>13714833+12000</f>
        <v>13726833</v>
      </c>
      <c r="D17" s="9">
        <v>0</v>
      </c>
      <c r="E17" s="9">
        <v>0</v>
      </c>
      <c r="F17" s="9">
        <v>0</v>
      </c>
      <c r="G17" s="9">
        <v>0</v>
      </c>
      <c r="H17" s="1"/>
      <c r="I17" s="1"/>
      <c r="J17" s="1"/>
      <c r="K17" s="1"/>
      <c r="L17" s="1"/>
    </row>
    <row r="18" spans="1:12" ht="13.5" customHeight="1" x14ac:dyDescent="0.25">
      <c r="A18" s="6">
        <v>12</v>
      </c>
      <c r="B18" s="2" t="s">
        <v>2</v>
      </c>
      <c r="C18" s="9">
        <f>674700+30457</f>
        <v>705157</v>
      </c>
      <c r="D18" s="9">
        <v>0</v>
      </c>
      <c r="E18" s="9">
        <v>0</v>
      </c>
      <c r="F18" s="9">
        <v>0</v>
      </c>
      <c r="G18" s="9">
        <v>0</v>
      </c>
      <c r="H18" s="1"/>
      <c r="I18" s="1"/>
      <c r="J18" s="1"/>
      <c r="K18" s="1"/>
      <c r="L18" s="1"/>
    </row>
    <row r="19" spans="1:12" ht="13.5" customHeight="1" x14ac:dyDescent="0.25">
      <c r="A19" s="6">
        <v>13</v>
      </c>
      <c r="B19" s="2" t="s">
        <v>36</v>
      </c>
      <c r="C19" s="9">
        <v>85775</v>
      </c>
      <c r="D19" s="9">
        <v>0</v>
      </c>
      <c r="E19" s="9">
        <v>0</v>
      </c>
      <c r="F19" s="9">
        <v>0</v>
      </c>
      <c r="G19" s="9">
        <v>0</v>
      </c>
      <c r="H19" s="1"/>
      <c r="I19" s="1"/>
      <c r="J19" s="1"/>
      <c r="K19" s="1"/>
      <c r="L19" s="1"/>
    </row>
    <row r="20" spans="1:12" ht="13.5" customHeight="1" x14ac:dyDescent="0.25">
      <c r="A20" s="6">
        <v>21</v>
      </c>
      <c r="B20" s="2" t="s">
        <v>3</v>
      </c>
      <c r="C20" s="9">
        <v>437254</v>
      </c>
      <c r="D20" s="9">
        <v>0</v>
      </c>
      <c r="E20" s="9">
        <v>0</v>
      </c>
      <c r="F20" s="9">
        <v>0</v>
      </c>
      <c r="G20" s="9">
        <v>0</v>
      </c>
      <c r="H20" s="1"/>
      <c r="I20" s="1"/>
      <c r="J20" s="1"/>
      <c r="K20" s="1"/>
      <c r="L20" s="1"/>
    </row>
    <row r="21" spans="1:12" ht="13.5" customHeight="1" x14ac:dyDescent="0.25">
      <c r="A21" s="6">
        <v>23</v>
      </c>
      <c r="B21" s="2" t="s">
        <v>4</v>
      </c>
      <c r="C21" s="9">
        <v>1377844</v>
      </c>
      <c r="D21" s="9">
        <v>0</v>
      </c>
      <c r="E21" s="9">
        <v>0</v>
      </c>
      <c r="F21" s="9">
        <v>0</v>
      </c>
      <c r="G21" s="9">
        <v>0</v>
      </c>
      <c r="H21" s="1"/>
      <c r="I21" s="1"/>
      <c r="J21" s="1"/>
      <c r="K21" s="1"/>
      <c r="L21" s="1"/>
    </row>
    <row r="22" spans="1:12" ht="13.5" customHeight="1" x14ac:dyDescent="0.25">
      <c r="A22" s="6">
        <v>31</v>
      </c>
      <c r="B22" s="2" t="s">
        <v>5</v>
      </c>
      <c r="C22" s="9">
        <f>623314-12000</f>
        <v>611314</v>
      </c>
      <c r="D22" s="9">
        <v>0</v>
      </c>
      <c r="E22" s="9">
        <v>0</v>
      </c>
      <c r="F22" s="9">
        <v>0</v>
      </c>
      <c r="G22" s="9">
        <v>0</v>
      </c>
      <c r="H22" s="1"/>
      <c r="I22" s="1"/>
      <c r="J22" s="9"/>
      <c r="K22" s="69"/>
      <c r="L22" s="1"/>
    </row>
    <row r="23" spans="1:12" ht="13.5" customHeight="1" x14ac:dyDescent="0.25">
      <c r="A23" s="6">
        <v>32</v>
      </c>
      <c r="B23" s="2" t="s">
        <v>6</v>
      </c>
      <c r="C23" s="9">
        <v>7986</v>
      </c>
      <c r="D23" s="9">
        <v>0</v>
      </c>
      <c r="E23" s="9">
        <v>0</v>
      </c>
      <c r="F23" s="9">
        <v>0</v>
      </c>
      <c r="G23" s="9">
        <v>0</v>
      </c>
      <c r="H23" s="1"/>
      <c r="I23" s="1"/>
      <c r="J23" s="1"/>
      <c r="K23" s="1"/>
      <c r="L23" s="1"/>
    </row>
    <row r="24" spans="1:12" ht="13.5" customHeight="1" x14ac:dyDescent="0.25">
      <c r="A24" s="6">
        <v>33</v>
      </c>
      <c r="B24" s="2" t="s">
        <v>7</v>
      </c>
      <c r="C24" s="9">
        <v>208437</v>
      </c>
      <c r="D24" s="9">
        <v>0</v>
      </c>
      <c r="E24" s="9">
        <v>0</v>
      </c>
      <c r="F24" s="9">
        <v>0</v>
      </c>
      <c r="G24" s="9">
        <v>0</v>
      </c>
      <c r="H24" s="1"/>
      <c r="I24" s="1"/>
      <c r="J24" s="1"/>
      <c r="K24" s="1"/>
      <c r="L24" s="1"/>
    </row>
    <row r="25" spans="1:12" ht="13.5" customHeight="1" x14ac:dyDescent="0.25">
      <c r="A25" s="6">
        <v>34</v>
      </c>
      <c r="B25" s="2" t="s">
        <v>8</v>
      </c>
      <c r="C25" s="9">
        <v>779413</v>
      </c>
      <c r="D25" s="9">
        <v>0</v>
      </c>
      <c r="E25" s="9">
        <v>0</v>
      </c>
      <c r="F25" s="9">
        <v>0</v>
      </c>
      <c r="G25" s="9">
        <v>0</v>
      </c>
      <c r="H25" s="1"/>
      <c r="I25" s="1"/>
      <c r="J25" s="1"/>
      <c r="K25" s="1"/>
      <c r="L25" s="1"/>
    </row>
    <row r="26" spans="1:12" ht="13.5" customHeight="1" x14ac:dyDescent="0.25">
      <c r="A26" s="6">
        <v>35</v>
      </c>
      <c r="B26" s="2" t="s">
        <v>23</v>
      </c>
      <c r="C26" s="9">
        <v>0</v>
      </c>
      <c r="D26" s="9">
        <v>0</v>
      </c>
      <c r="E26" s="9">
        <v>0</v>
      </c>
      <c r="F26" s="9">
        <v>0</v>
      </c>
      <c r="G26" s="9">
        <v>1379624</v>
      </c>
      <c r="H26" s="1"/>
      <c r="I26" s="1"/>
      <c r="J26" s="1"/>
      <c r="K26" s="1"/>
      <c r="L26" s="1"/>
    </row>
    <row r="27" spans="1:12" ht="13.5" customHeight="1" x14ac:dyDescent="0.25">
      <c r="A27" s="6">
        <v>36</v>
      </c>
      <c r="B27" s="2" t="s">
        <v>24</v>
      </c>
      <c r="C27" s="9">
        <v>803144</v>
      </c>
      <c r="D27" s="9">
        <v>0</v>
      </c>
      <c r="E27" s="9">
        <v>0</v>
      </c>
      <c r="F27" s="9">
        <v>0</v>
      </c>
      <c r="G27" s="9">
        <v>0</v>
      </c>
      <c r="H27" s="1"/>
      <c r="I27" s="1"/>
      <c r="J27" s="1"/>
      <c r="K27" s="1"/>
      <c r="L27" s="1"/>
    </row>
    <row r="28" spans="1:12" ht="13.5" customHeight="1" x14ac:dyDescent="0.25">
      <c r="A28" s="6">
        <v>41</v>
      </c>
      <c r="B28" s="2" t="s">
        <v>9</v>
      </c>
      <c r="C28" s="9">
        <v>882131</v>
      </c>
      <c r="D28" s="9">
        <v>0</v>
      </c>
      <c r="E28" s="9">
        <v>0</v>
      </c>
      <c r="F28" s="9">
        <v>0</v>
      </c>
      <c r="G28" s="9">
        <v>0</v>
      </c>
      <c r="H28" s="1"/>
      <c r="I28" s="1"/>
      <c r="J28" s="1"/>
      <c r="K28" s="1"/>
      <c r="L28" s="1"/>
    </row>
    <row r="29" spans="1:12" ht="13.5" customHeight="1" x14ac:dyDescent="0.25">
      <c r="A29" s="6">
        <v>51</v>
      </c>
      <c r="B29" s="2" t="s">
        <v>10</v>
      </c>
      <c r="C29" s="9">
        <v>2558171</v>
      </c>
      <c r="D29" s="9">
        <v>0</v>
      </c>
      <c r="E29" s="9">
        <v>0</v>
      </c>
      <c r="F29" s="9">
        <v>0</v>
      </c>
      <c r="G29" s="9">
        <v>0</v>
      </c>
      <c r="H29" s="1"/>
      <c r="I29" s="1"/>
      <c r="J29" s="1"/>
      <c r="K29" s="1"/>
      <c r="L29" s="1"/>
    </row>
    <row r="30" spans="1:12" ht="13.5" customHeight="1" x14ac:dyDescent="0.25">
      <c r="A30" s="6">
        <v>52</v>
      </c>
      <c r="B30" s="2" t="s">
        <v>11</v>
      </c>
      <c r="C30" s="9">
        <v>43033</v>
      </c>
      <c r="D30" s="9">
        <v>0</v>
      </c>
      <c r="E30" s="9">
        <v>0</v>
      </c>
      <c r="F30" s="9">
        <v>0</v>
      </c>
      <c r="G30" s="9">
        <v>0</v>
      </c>
      <c r="H30" s="1"/>
      <c r="I30" s="1"/>
      <c r="J30" s="1"/>
      <c r="K30" s="1"/>
      <c r="L30" s="1"/>
    </row>
    <row r="31" spans="1:12" ht="13.5" customHeight="1" x14ac:dyDescent="0.25">
      <c r="A31" s="6">
        <v>53</v>
      </c>
      <c r="B31" s="2" t="s">
        <v>12</v>
      </c>
      <c r="C31" s="9">
        <v>208308</v>
      </c>
      <c r="D31" s="9">
        <v>0</v>
      </c>
      <c r="E31" s="9">
        <v>0</v>
      </c>
      <c r="F31" s="9">
        <v>0</v>
      </c>
      <c r="G31" s="9">
        <v>0</v>
      </c>
      <c r="H31" s="1"/>
      <c r="I31" s="1"/>
      <c r="J31" s="1"/>
      <c r="K31" s="1"/>
      <c r="L31" s="1"/>
    </row>
    <row r="32" spans="1:12" ht="13.5" customHeight="1" x14ac:dyDescent="0.25">
      <c r="A32" s="6">
        <v>61</v>
      </c>
      <c r="B32" s="2" t="s">
        <v>13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"/>
      <c r="I32" s="1"/>
      <c r="J32" s="1"/>
      <c r="K32" s="1"/>
      <c r="L32" s="1"/>
    </row>
    <row r="33" spans="1:12" ht="13.5" customHeight="1" x14ac:dyDescent="0.25">
      <c r="A33" s="6">
        <v>71</v>
      </c>
      <c r="B33" s="2" t="s">
        <v>25</v>
      </c>
      <c r="C33" s="9">
        <v>487000</v>
      </c>
      <c r="D33" s="9">
        <v>0</v>
      </c>
      <c r="E33" s="68">
        <f>2599288+3000</f>
        <v>2602288</v>
      </c>
      <c r="F33" s="9">
        <v>0</v>
      </c>
      <c r="G33" s="9">
        <v>0</v>
      </c>
      <c r="H33" s="1"/>
      <c r="I33" s="1"/>
      <c r="J33" s="1"/>
      <c r="K33" s="1"/>
      <c r="L33" s="1"/>
    </row>
    <row r="34" spans="1:12" ht="13.5" customHeight="1" x14ac:dyDescent="0.25">
      <c r="A34" s="6">
        <v>72</v>
      </c>
      <c r="B34" s="2" t="s">
        <v>26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"/>
      <c r="I34" s="1"/>
      <c r="J34" s="1"/>
      <c r="K34" s="1"/>
      <c r="L34" s="1"/>
    </row>
    <row r="35" spans="1:12" ht="13.5" customHeight="1" x14ac:dyDescent="0.25">
      <c r="A35" s="6">
        <v>73</v>
      </c>
      <c r="B35" s="2" t="s">
        <v>27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"/>
      <c r="I35" s="1"/>
      <c r="J35" s="1"/>
      <c r="K35" s="1"/>
      <c r="L35" s="1"/>
    </row>
    <row r="36" spans="1:12" ht="13.5" customHeight="1" x14ac:dyDescent="0.25">
      <c r="A36" s="6">
        <v>81</v>
      </c>
      <c r="B36" s="2" t="s">
        <v>28</v>
      </c>
      <c r="C36" s="9">
        <v>400000</v>
      </c>
      <c r="D36" s="9">
        <v>0</v>
      </c>
      <c r="E36" s="9">
        <v>0</v>
      </c>
      <c r="F36" s="9">
        <v>0</v>
      </c>
      <c r="G36" s="9">
        <v>0</v>
      </c>
      <c r="H36" s="1"/>
      <c r="I36" s="1"/>
      <c r="J36" s="1"/>
      <c r="K36" s="1"/>
      <c r="L36" s="1"/>
    </row>
    <row r="37" spans="1:12" ht="13.5" customHeight="1" x14ac:dyDescent="0.25">
      <c r="A37" s="6">
        <v>91</v>
      </c>
      <c r="B37" s="2" t="s">
        <v>37</v>
      </c>
      <c r="C37" s="9">
        <v>6250000</v>
      </c>
      <c r="D37" s="9">
        <v>0</v>
      </c>
      <c r="E37" s="9">
        <v>0</v>
      </c>
      <c r="F37" s="9">
        <v>0</v>
      </c>
      <c r="G37" s="9">
        <v>0</v>
      </c>
      <c r="H37" s="1"/>
      <c r="I37" s="1"/>
      <c r="J37" s="1"/>
      <c r="K37" s="1"/>
      <c r="L37" s="1"/>
    </row>
    <row r="38" spans="1:12" ht="13.5" customHeight="1" x14ac:dyDescent="0.25">
      <c r="A38" s="6">
        <v>92</v>
      </c>
      <c r="B38" s="2" t="s">
        <v>38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"/>
      <c r="I38" s="1"/>
      <c r="J38" s="1"/>
      <c r="K38" s="1"/>
      <c r="L38" s="1"/>
    </row>
    <row r="39" spans="1:12" ht="13.5" customHeight="1" x14ac:dyDescent="0.25">
      <c r="A39" s="6">
        <v>93</v>
      </c>
      <c r="B39" s="2" t="s">
        <v>29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"/>
      <c r="I39" s="1"/>
      <c r="J39" s="1"/>
      <c r="K39" s="1"/>
      <c r="L39" s="1"/>
    </row>
    <row r="40" spans="1:12" ht="13.5" customHeight="1" x14ac:dyDescent="0.25">
      <c r="A40" s="6">
        <v>99</v>
      </c>
      <c r="B40" s="2" t="s">
        <v>1</v>
      </c>
      <c r="C40" s="9">
        <v>655000</v>
      </c>
      <c r="D40" s="9">
        <v>0</v>
      </c>
      <c r="E40" s="9">
        <v>0</v>
      </c>
      <c r="F40" s="9">
        <v>0</v>
      </c>
      <c r="G40" s="9">
        <v>0</v>
      </c>
      <c r="H40" s="1"/>
      <c r="I40" s="1"/>
      <c r="J40" s="1"/>
      <c r="K40" s="1"/>
      <c r="L40" s="1"/>
    </row>
    <row r="41" spans="1:12" ht="13.5" customHeight="1" x14ac:dyDescent="0.25">
      <c r="A41" s="3">
        <v>6000</v>
      </c>
      <c r="B41" s="7" t="s">
        <v>30</v>
      </c>
      <c r="C41" s="13">
        <f t="shared" ref="C41:E41" si="1">SUM(C17:C40)</f>
        <v>30226800</v>
      </c>
      <c r="D41" s="21"/>
      <c r="E41" s="13">
        <f t="shared" si="1"/>
        <v>2602288</v>
      </c>
      <c r="F41" s="21"/>
      <c r="G41" s="13">
        <f>SUM(G17:G40)</f>
        <v>1379624</v>
      </c>
      <c r="H41" s="1"/>
      <c r="I41" s="1"/>
      <c r="J41" s="1"/>
      <c r="K41" s="1"/>
      <c r="L41" s="1"/>
    </row>
    <row r="42" spans="1:12" ht="13.5" customHeight="1" x14ac:dyDescent="0.25">
      <c r="A42" s="2"/>
      <c r="B42" s="2"/>
      <c r="C42" s="4"/>
      <c r="D42" s="20"/>
      <c r="E42" s="4"/>
      <c r="F42" s="20"/>
      <c r="G42" s="4"/>
      <c r="H42" s="1"/>
      <c r="I42" s="1"/>
      <c r="J42" s="1"/>
      <c r="K42" s="1"/>
      <c r="L42" s="1"/>
    </row>
    <row r="43" spans="1:12" ht="13.5" customHeight="1" thickBot="1" x14ac:dyDescent="0.3">
      <c r="A43" s="3"/>
      <c r="B43" s="2" t="s">
        <v>16</v>
      </c>
      <c r="C43" s="14">
        <f>C14-C41</f>
        <v>2863213</v>
      </c>
      <c r="D43" s="21"/>
      <c r="E43" s="14">
        <f>E14-E41</f>
        <v>712</v>
      </c>
      <c r="F43" s="21"/>
      <c r="G43" s="14">
        <f>G14-G41</f>
        <v>18000</v>
      </c>
      <c r="H43" s="1"/>
      <c r="I43" s="1"/>
      <c r="J43" s="1"/>
      <c r="K43" s="1"/>
      <c r="L43" s="1"/>
    </row>
    <row r="44" spans="1:12" ht="13.5" customHeight="1" thickTop="1" x14ac:dyDescent="0.25">
      <c r="A44" s="2"/>
      <c r="B44" s="2" t="s">
        <v>17</v>
      </c>
      <c r="C44" s="4"/>
      <c r="D44" s="20"/>
      <c r="E44" s="4"/>
      <c r="F44" s="20"/>
      <c r="G44" s="4"/>
      <c r="H44" s="1"/>
      <c r="I44" s="1"/>
      <c r="J44" s="1"/>
      <c r="K44" s="1"/>
      <c r="L44" s="1"/>
    </row>
    <row r="45" spans="1:12" ht="13.5" customHeight="1" x14ac:dyDescent="0.25">
      <c r="A45" s="2"/>
      <c r="B45" s="2"/>
      <c r="C45" s="10"/>
      <c r="D45" s="20"/>
      <c r="E45" s="4"/>
      <c r="F45" s="20"/>
      <c r="G45" s="4"/>
      <c r="H45" s="1"/>
      <c r="I45" s="1"/>
      <c r="J45" s="1"/>
      <c r="K45" s="1"/>
      <c r="L45" s="1"/>
    </row>
    <row r="46" spans="1:12" ht="13.5" customHeight="1" x14ac:dyDescent="0.25">
      <c r="A46" s="61" t="s">
        <v>102</v>
      </c>
      <c r="B46" s="2"/>
      <c r="C46" s="10"/>
      <c r="D46" s="20"/>
      <c r="E46" s="4"/>
      <c r="F46" s="20"/>
      <c r="G46" s="4"/>
      <c r="H46" s="1"/>
      <c r="I46" s="1"/>
      <c r="J46" s="1"/>
      <c r="K46" s="1"/>
      <c r="L46" s="1"/>
    </row>
    <row r="47" spans="1:12" x14ac:dyDescent="0.25">
      <c r="A47" s="1"/>
      <c r="B47" s="1"/>
      <c r="C47" s="10"/>
      <c r="D47" s="20"/>
      <c r="E47" s="4"/>
      <c r="F47" s="20"/>
      <c r="G47" s="4"/>
      <c r="H47" s="1"/>
      <c r="I47" s="1"/>
      <c r="J47" s="1"/>
      <c r="K47" s="1"/>
      <c r="L47" s="1"/>
    </row>
    <row r="48" spans="1:12" x14ac:dyDescent="0.25">
      <c r="A48" s="1"/>
      <c r="B48" s="1"/>
      <c r="C48" s="10"/>
      <c r="D48" s="20"/>
      <c r="E48" s="4"/>
      <c r="F48" s="20"/>
      <c r="G48" s="4"/>
      <c r="H48" s="1"/>
      <c r="I48" s="1"/>
      <c r="J48" s="1"/>
      <c r="K48" s="1"/>
      <c r="L48" s="1"/>
    </row>
    <row r="49" spans="1:12" x14ac:dyDescent="0.25">
      <c r="A49" s="1"/>
      <c r="B49" s="1"/>
      <c r="C49" s="10"/>
      <c r="D49" s="20"/>
      <c r="E49" s="4"/>
      <c r="F49" s="20"/>
      <c r="G49" s="4"/>
      <c r="H49" s="1"/>
      <c r="I49" s="1"/>
      <c r="J49" s="1"/>
      <c r="K49" s="1"/>
      <c r="L49" s="1"/>
    </row>
    <row r="50" spans="1:12" x14ac:dyDescent="0.25">
      <c r="A50" s="1"/>
      <c r="B50" s="1"/>
      <c r="C50" s="10"/>
      <c r="D50" s="10"/>
      <c r="E50" s="10"/>
      <c r="F50" s="10"/>
      <c r="G50" s="10"/>
      <c r="H50" s="1"/>
      <c r="I50" s="1"/>
      <c r="J50" s="1"/>
      <c r="K50" s="1"/>
      <c r="L50" s="1"/>
    </row>
    <row r="51" spans="1:12" x14ac:dyDescent="0.25">
      <c r="A51" s="1"/>
      <c r="B51" s="1"/>
      <c r="C51" s="10"/>
      <c r="D51" s="10"/>
      <c r="E51" s="10"/>
      <c r="F51" s="10"/>
      <c r="G51" s="10"/>
      <c r="H51" s="1"/>
      <c r="I51" s="1"/>
      <c r="J51" s="1"/>
      <c r="K51" s="1"/>
      <c r="L51" s="1"/>
    </row>
    <row r="52" spans="1:12" x14ac:dyDescent="0.25">
      <c r="A52" s="1"/>
      <c r="B52" s="1"/>
      <c r="C52" s="10"/>
      <c r="D52" s="10"/>
      <c r="E52" s="10"/>
      <c r="F52" s="10"/>
      <c r="G52" s="10"/>
      <c r="H52" s="1"/>
      <c r="I52" s="1"/>
      <c r="J52" s="1"/>
      <c r="K52" s="1"/>
      <c r="L52" s="1"/>
    </row>
    <row r="53" spans="1:12" x14ac:dyDescent="0.25">
      <c r="A53" s="1"/>
      <c r="B53" s="1"/>
      <c r="C53" s="10"/>
      <c r="D53" s="10"/>
      <c r="E53" s="10"/>
      <c r="F53" s="10"/>
      <c r="G53" s="10"/>
      <c r="H53" s="1"/>
      <c r="I53" s="1"/>
      <c r="J53" s="1"/>
      <c r="K53" s="1"/>
      <c r="L53" s="1"/>
    </row>
    <row r="54" spans="1:12" x14ac:dyDescent="0.25">
      <c r="A54" s="1"/>
      <c r="B54" s="1"/>
      <c r="C54" s="10"/>
      <c r="D54" s="10"/>
      <c r="E54" s="10"/>
      <c r="F54" s="10"/>
      <c r="G54" s="10"/>
      <c r="H54" s="1"/>
      <c r="I54" s="1"/>
      <c r="J54" s="1"/>
      <c r="K54" s="1"/>
      <c r="L54" s="1"/>
    </row>
    <row r="55" spans="1:12" x14ac:dyDescent="0.25">
      <c r="A55" s="1"/>
      <c r="B55" s="1"/>
      <c r="C55" s="10"/>
      <c r="D55" s="10"/>
      <c r="E55" s="10"/>
      <c r="F55" s="10"/>
      <c r="G55" s="10"/>
      <c r="H55" s="1"/>
      <c r="I55" s="1"/>
      <c r="J55" s="1"/>
      <c r="K55" s="1"/>
      <c r="L55" s="1"/>
    </row>
    <row r="56" spans="1:12" x14ac:dyDescent="0.25">
      <c r="A56" s="1"/>
      <c r="B56" s="1"/>
      <c r="C56" s="10"/>
      <c r="D56" s="10"/>
      <c r="E56" s="10"/>
      <c r="F56" s="10"/>
      <c r="G56" s="10"/>
      <c r="H56" s="1"/>
      <c r="I56" s="1"/>
      <c r="J56" s="1"/>
      <c r="K56" s="1"/>
      <c r="L56" s="1"/>
    </row>
    <row r="57" spans="1:12" x14ac:dyDescent="0.25">
      <c r="A57" s="1"/>
      <c r="B57" s="1"/>
      <c r="C57" s="10"/>
      <c r="D57" s="10"/>
      <c r="E57" s="10"/>
      <c r="F57" s="10"/>
      <c r="G57" s="10"/>
      <c r="H57" s="1"/>
      <c r="I57" s="1"/>
      <c r="J57" s="1"/>
      <c r="K57" s="1"/>
      <c r="L57" s="1"/>
    </row>
    <row r="58" spans="1:12" x14ac:dyDescent="0.25">
      <c r="A58" s="1"/>
      <c r="B58" s="1"/>
      <c r="C58" s="10"/>
      <c r="D58" s="10"/>
      <c r="E58" s="10"/>
      <c r="F58" s="10"/>
      <c r="G58" s="10"/>
      <c r="H58" s="1"/>
      <c r="I58" s="1"/>
      <c r="J58" s="1"/>
      <c r="K58" s="1"/>
      <c r="L58" s="1"/>
    </row>
    <row r="59" spans="1:12" x14ac:dyDescent="0.25">
      <c r="A59" s="1"/>
      <c r="B59" s="1"/>
      <c r="C59" s="10"/>
      <c r="D59" s="10"/>
      <c r="E59" s="10"/>
      <c r="F59" s="10"/>
      <c r="G59" s="10"/>
      <c r="H59" s="1"/>
      <c r="I59" s="1"/>
      <c r="J59" s="1"/>
      <c r="K59" s="1"/>
      <c r="L59" s="1"/>
    </row>
    <row r="60" spans="1:12" x14ac:dyDescent="0.25">
      <c r="A60" s="1"/>
      <c r="B60" s="1"/>
      <c r="C60" s="10"/>
      <c r="D60" s="10"/>
      <c r="E60" s="10"/>
      <c r="F60" s="10"/>
      <c r="G60" s="10"/>
      <c r="H60" s="1"/>
      <c r="I60" s="1"/>
      <c r="J60" s="1"/>
      <c r="K60" s="1"/>
      <c r="L60" s="1"/>
    </row>
    <row r="61" spans="1:12" x14ac:dyDescent="0.25">
      <c r="A61" s="1"/>
      <c r="B61" s="1"/>
      <c r="C61" s="10"/>
      <c r="D61" s="10"/>
      <c r="E61" s="10"/>
      <c r="F61" s="10"/>
      <c r="G61" s="10"/>
      <c r="H61" s="1"/>
      <c r="I61" s="1"/>
      <c r="J61" s="1"/>
      <c r="K61" s="1"/>
      <c r="L61" s="1"/>
    </row>
    <row r="62" spans="1:12" x14ac:dyDescent="0.25">
      <c r="A62" s="1"/>
      <c r="B62" s="1"/>
      <c r="C62" s="10"/>
      <c r="D62" s="10"/>
      <c r="E62" s="10"/>
      <c r="F62" s="10"/>
      <c r="G62" s="10"/>
      <c r="H62" s="1"/>
      <c r="I62" s="1"/>
      <c r="J62" s="1"/>
      <c r="K62" s="1"/>
      <c r="L62" s="1"/>
    </row>
    <row r="63" spans="1:12" x14ac:dyDescent="0.25">
      <c r="A63" s="1"/>
      <c r="B63" s="1"/>
      <c r="C63" s="10"/>
      <c r="D63" s="10"/>
      <c r="E63" s="10"/>
      <c r="F63" s="10"/>
      <c r="G63" s="10"/>
      <c r="H63" s="1"/>
      <c r="I63" s="1"/>
      <c r="J63" s="1"/>
      <c r="K63" s="1"/>
      <c r="L63" s="1"/>
    </row>
    <row r="64" spans="1:12" x14ac:dyDescent="0.25">
      <c r="A64" s="1"/>
      <c r="B64" s="1"/>
      <c r="C64" s="10"/>
      <c r="D64" s="10"/>
      <c r="E64" s="10"/>
      <c r="F64" s="10"/>
      <c r="G64" s="10"/>
      <c r="H64" s="1"/>
      <c r="I64" s="1"/>
      <c r="J64" s="1"/>
      <c r="K64" s="1"/>
      <c r="L64" s="1"/>
    </row>
    <row r="65" spans="1:12" x14ac:dyDescent="0.25">
      <c r="A65" s="1"/>
      <c r="B65" s="1"/>
      <c r="C65" s="10"/>
      <c r="D65" s="10"/>
      <c r="E65" s="10"/>
      <c r="F65" s="10"/>
      <c r="G65" s="10"/>
      <c r="H65" s="1"/>
      <c r="I65" s="1"/>
      <c r="J65" s="1"/>
      <c r="K65" s="1"/>
      <c r="L65" s="1"/>
    </row>
    <row r="66" spans="1:12" x14ac:dyDescent="0.25">
      <c r="A66" s="1"/>
      <c r="B66" s="1"/>
      <c r="C66" s="10"/>
      <c r="D66" s="10"/>
      <c r="E66" s="10"/>
      <c r="F66" s="10"/>
      <c r="G66" s="10"/>
      <c r="H66" s="1"/>
      <c r="I66" s="1"/>
      <c r="J66" s="1"/>
      <c r="K66" s="1"/>
      <c r="L66" s="1"/>
    </row>
    <row r="67" spans="1:12" x14ac:dyDescent="0.25">
      <c r="A67" s="1"/>
      <c r="B67" s="1"/>
      <c r="C67" s="10"/>
      <c r="D67" s="10"/>
      <c r="E67" s="10"/>
      <c r="F67" s="10"/>
      <c r="G67" s="10"/>
      <c r="H67" s="1"/>
      <c r="I67" s="1"/>
      <c r="J67" s="1"/>
      <c r="K67" s="1"/>
      <c r="L67" s="1"/>
    </row>
    <row r="68" spans="1:12" x14ac:dyDescent="0.25">
      <c r="A68" s="1"/>
      <c r="B68" s="1"/>
      <c r="C68" s="10"/>
      <c r="D68" s="10"/>
      <c r="E68" s="10"/>
      <c r="F68" s="10"/>
      <c r="G68" s="10"/>
      <c r="H68" s="1"/>
      <c r="I68" s="1"/>
      <c r="J68" s="1"/>
      <c r="K68" s="1"/>
      <c r="L68" s="1"/>
    </row>
    <row r="69" spans="1:12" x14ac:dyDescent="0.25">
      <c r="A69" s="1"/>
      <c r="B69" s="1"/>
      <c r="C69" s="10"/>
      <c r="D69" s="10"/>
      <c r="E69" s="10"/>
      <c r="F69" s="10"/>
      <c r="G69" s="10"/>
      <c r="H69" s="1"/>
      <c r="I69" s="1"/>
      <c r="J69" s="1"/>
      <c r="K69" s="1"/>
      <c r="L69" s="1"/>
    </row>
    <row r="70" spans="1:12" x14ac:dyDescent="0.25">
      <c r="A70" s="1"/>
      <c r="B70" s="1"/>
      <c r="C70" s="10"/>
      <c r="D70" s="10"/>
      <c r="E70" s="10"/>
      <c r="F70" s="10"/>
      <c r="G70" s="10"/>
      <c r="H70" s="1"/>
      <c r="I70" s="1"/>
      <c r="J70" s="1"/>
      <c r="K70" s="1"/>
      <c r="L70" s="1"/>
    </row>
    <row r="71" spans="1:12" x14ac:dyDescent="0.25">
      <c r="A71" s="1"/>
      <c r="B71" s="1"/>
      <c r="C71" s="10"/>
      <c r="D71" s="10"/>
      <c r="E71" s="10"/>
      <c r="F71" s="10"/>
      <c r="G71" s="10"/>
      <c r="H71" s="1"/>
      <c r="I71" s="1"/>
      <c r="J71" s="1"/>
      <c r="K71" s="1"/>
      <c r="L71" s="1"/>
    </row>
    <row r="72" spans="1:12" x14ac:dyDescent="0.25">
      <c r="A72" s="1"/>
      <c r="B72" s="1"/>
      <c r="C72" s="10"/>
      <c r="D72" s="10"/>
      <c r="E72" s="10"/>
      <c r="F72" s="10"/>
      <c r="G72" s="10"/>
      <c r="H72" s="1"/>
      <c r="I72" s="1"/>
      <c r="J72" s="1"/>
      <c r="K72" s="1"/>
      <c r="L72" s="1"/>
    </row>
    <row r="73" spans="1:12" x14ac:dyDescent="0.25">
      <c r="A73" s="1"/>
      <c r="B73" s="1"/>
      <c r="C73" s="10"/>
      <c r="D73" s="10"/>
      <c r="E73" s="10"/>
      <c r="F73" s="10"/>
      <c r="G73" s="10"/>
      <c r="H73" s="1"/>
      <c r="I73" s="1"/>
      <c r="J73" s="1"/>
      <c r="K73" s="1"/>
      <c r="L73" s="1"/>
    </row>
    <row r="74" spans="1:12" x14ac:dyDescent="0.25">
      <c r="A74" s="1"/>
      <c r="B74" s="1"/>
      <c r="C74" s="10"/>
      <c r="D74" s="10"/>
      <c r="E74" s="10"/>
      <c r="F74" s="10"/>
      <c r="G74" s="10"/>
      <c r="H74" s="1"/>
      <c r="I74" s="1"/>
      <c r="J74" s="1"/>
      <c r="K74" s="1"/>
      <c r="L74" s="1"/>
    </row>
    <row r="75" spans="1:12" x14ac:dyDescent="0.25">
      <c r="A75" s="1"/>
      <c r="B75" s="1"/>
      <c r="C75" s="10"/>
      <c r="D75" s="10"/>
      <c r="E75" s="10"/>
      <c r="F75" s="10"/>
      <c r="G75" s="10"/>
      <c r="H75" s="1"/>
      <c r="I75" s="1"/>
      <c r="J75" s="1"/>
      <c r="K75" s="1"/>
      <c r="L75" s="1"/>
    </row>
    <row r="76" spans="1:12" x14ac:dyDescent="0.25">
      <c r="A76" s="1"/>
      <c r="B76" s="1"/>
      <c r="C76" s="10"/>
      <c r="D76" s="10"/>
      <c r="E76" s="10"/>
      <c r="F76" s="10"/>
      <c r="G76" s="10"/>
      <c r="H76" s="1"/>
      <c r="I76" s="1"/>
      <c r="J76" s="1"/>
      <c r="K76" s="1"/>
      <c r="L76" s="1"/>
    </row>
    <row r="77" spans="1:12" x14ac:dyDescent="0.25">
      <c r="A77" s="1"/>
      <c r="B77" s="1"/>
      <c r="C77" s="10"/>
      <c r="D77" s="10"/>
      <c r="E77" s="10"/>
      <c r="F77" s="10"/>
      <c r="G77" s="10"/>
      <c r="H77" s="1"/>
      <c r="I77" s="1"/>
      <c r="J77" s="1"/>
      <c r="K77" s="1"/>
      <c r="L77" s="1"/>
    </row>
    <row r="78" spans="1:12" x14ac:dyDescent="0.25">
      <c r="A78" s="1"/>
      <c r="B78" s="1"/>
      <c r="C78" s="10"/>
      <c r="D78" s="10"/>
      <c r="E78" s="10"/>
      <c r="F78" s="10"/>
      <c r="G78" s="10"/>
      <c r="H78" s="1"/>
      <c r="I78" s="1"/>
      <c r="J78" s="1"/>
      <c r="K78" s="1"/>
      <c r="L78" s="1"/>
    </row>
    <row r="79" spans="1:12" x14ac:dyDescent="0.25">
      <c r="A79" s="1"/>
      <c r="B79" s="1"/>
      <c r="C79" s="10"/>
      <c r="D79" s="10"/>
      <c r="E79" s="10"/>
      <c r="F79" s="10"/>
      <c r="G79" s="10"/>
      <c r="H79" s="1"/>
      <c r="I79" s="1"/>
      <c r="J79" s="1"/>
      <c r="K79" s="1"/>
      <c r="L79" s="1"/>
    </row>
    <row r="80" spans="1:12" x14ac:dyDescent="0.25">
      <c r="A80" s="1"/>
      <c r="B80" s="1"/>
      <c r="C80" s="10"/>
      <c r="D80" s="10"/>
      <c r="E80" s="10"/>
      <c r="F80" s="10"/>
      <c r="G80" s="10"/>
      <c r="H80" s="1"/>
      <c r="I80" s="1"/>
      <c r="J80" s="1"/>
      <c r="K80" s="1"/>
      <c r="L80" s="1"/>
    </row>
    <row r="81" spans="1:12" x14ac:dyDescent="0.25">
      <c r="A81" s="1"/>
      <c r="B81" s="1"/>
      <c r="C81" s="10"/>
      <c r="D81" s="10"/>
      <c r="E81" s="10"/>
      <c r="F81" s="10"/>
      <c r="G81" s="10"/>
      <c r="H81" s="1"/>
      <c r="I81" s="1"/>
      <c r="J81" s="1"/>
      <c r="K81" s="1"/>
      <c r="L81" s="1"/>
    </row>
    <row r="82" spans="1:12" x14ac:dyDescent="0.25">
      <c r="A82" s="1"/>
      <c r="B82" s="1"/>
      <c r="C82" s="10"/>
      <c r="D82" s="10"/>
      <c r="E82" s="10"/>
      <c r="F82" s="10"/>
      <c r="G82" s="10"/>
      <c r="H82" s="1"/>
      <c r="I82" s="1"/>
      <c r="J82" s="1"/>
      <c r="K82" s="1"/>
      <c r="L82" s="1"/>
    </row>
    <row r="83" spans="1:12" x14ac:dyDescent="0.25">
      <c r="A83" s="1"/>
      <c r="B83" s="1"/>
      <c r="C83" s="10"/>
      <c r="D83" s="10"/>
      <c r="E83" s="10"/>
      <c r="F83" s="10"/>
      <c r="G83" s="10"/>
      <c r="H83" s="1"/>
      <c r="I83" s="1"/>
      <c r="J83" s="1"/>
      <c r="K83" s="1"/>
      <c r="L83" s="1"/>
    </row>
    <row r="84" spans="1:12" x14ac:dyDescent="0.25">
      <c r="A84" s="1"/>
      <c r="B84" s="1"/>
      <c r="C84" s="10"/>
      <c r="D84" s="10"/>
      <c r="E84" s="10"/>
      <c r="F84" s="10"/>
      <c r="G84" s="10"/>
      <c r="H84" s="1"/>
      <c r="I84" s="1"/>
      <c r="J84" s="1"/>
      <c r="K84" s="1"/>
      <c r="L84" s="1"/>
    </row>
    <row r="85" spans="1:12" x14ac:dyDescent="0.25">
      <c r="A85" s="1"/>
      <c r="B85" s="1"/>
      <c r="C85" s="10"/>
      <c r="D85" s="10"/>
      <c r="E85" s="10"/>
      <c r="F85" s="10"/>
      <c r="G85" s="10"/>
      <c r="H85" s="1"/>
      <c r="I85" s="1"/>
      <c r="J85" s="1"/>
      <c r="K85" s="1"/>
      <c r="L85" s="1"/>
    </row>
    <row r="86" spans="1:12" x14ac:dyDescent="0.25">
      <c r="A86" s="1"/>
      <c r="B86" s="1"/>
      <c r="C86" s="10"/>
      <c r="D86" s="10"/>
      <c r="E86" s="10"/>
      <c r="F86" s="10"/>
      <c r="G86" s="10"/>
      <c r="H86" s="1"/>
      <c r="I86" s="1"/>
      <c r="J86" s="1"/>
      <c r="K86" s="1"/>
      <c r="L86" s="1"/>
    </row>
    <row r="87" spans="1:12" x14ac:dyDescent="0.25">
      <c r="A87" s="1"/>
      <c r="B87" s="1"/>
      <c r="C87" s="10"/>
      <c r="D87" s="10"/>
      <c r="E87" s="10"/>
      <c r="F87" s="10"/>
      <c r="G87" s="10"/>
      <c r="H87" s="1"/>
      <c r="I87" s="1"/>
      <c r="J87" s="1"/>
      <c r="K87" s="1"/>
      <c r="L87" s="1"/>
    </row>
    <row r="88" spans="1:12" x14ac:dyDescent="0.25">
      <c r="A88" s="1"/>
      <c r="B88" s="1"/>
      <c r="C88" s="10"/>
      <c r="D88" s="10"/>
      <c r="E88" s="10"/>
      <c r="F88" s="10"/>
      <c r="G88" s="10"/>
      <c r="H88" s="1"/>
      <c r="I88" s="1"/>
      <c r="J88" s="1"/>
      <c r="K88" s="1"/>
      <c r="L88" s="1"/>
    </row>
    <row r="89" spans="1:12" x14ac:dyDescent="0.25">
      <c r="A89" s="1"/>
      <c r="B89" s="1"/>
      <c r="C89" s="10"/>
      <c r="D89" s="10"/>
      <c r="E89" s="10"/>
      <c r="F89" s="10"/>
      <c r="G89" s="10"/>
      <c r="H89" s="1"/>
      <c r="I89" s="1"/>
      <c r="J89" s="1"/>
      <c r="K89" s="1"/>
      <c r="L89" s="1"/>
    </row>
    <row r="90" spans="1:12" x14ac:dyDescent="0.25">
      <c r="A90" s="1"/>
      <c r="B90" s="1"/>
      <c r="C90" s="10"/>
      <c r="D90" s="10"/>
      <c r="E90" s="10"/>
      <c r="F90" s="10"/>
      <c r="G90" s="10"/>
      <c r="H90" s="1"/>
      <c r="I90" s="1"/>
      <c r="J90" s="1"/>
      <c r="K90" s="1"/>
      <c r="L90" s="1"/>
    </row>
    <row r="91" spans="1:12" x14ac:dyDescent="0.25">
      <c r="A91" s="1"/>
      <c r="B91" s="1"/>
      <c r="C91" s="10"/>
      <c r="D91" s="10"/>
      <c r="E91" s="10"/>
      <c r="F91" s="10"/>
      <c r="G91" s="10"/>
      <c r="H91" s="1"/>
      <c r="I91" s="1"/>
      <c r="J91" s="1"/>
      <c r="K91" s="1"/>
      <c r="L91" s="1"/>
    </row>
    <row r="92" spans="1:12" x14ac:dyDescent="0.25">
      <c r="A92" s="1"/>
      <c r="B92" s="1"/>
      <c r="C92" s="10"/>
      <c r="D92" s="10"/>
      <c r="E92" s="10"/>
      <c r="F92" s="10"/>
      <c r="G92" s="10"/>
      <c r="H92" s="1"/>
      <c r="I92" s="1"/>
      <c r="J92" s="1"/>
      <c r="K92" s="1"/>
      <c r="L92" s="1"/>
    </row>
    <row r="93" spans="1:12" x14ac:dyDescent="0.25">
      <c r="A93" s="1"/>
      <c r="B93" s="1"/>
      <c r="C93" s="10"/>
      <c r="D93" s="10"/>
      <c r="E93" s="10"/>
      <c r="F93" s="10"/>
      <c r="G93" s="10"/>
      <c r="H93" s="1"/>
      <c r="I93" s="1"/>
      <c r="J93" s="1"/>
      <c r="K93" s="1"/>
      <c r="L93" s="1"/>
    </row>
    <row r="94" spans="1:12" x14ac:dyDescent="0.25">
      <c r="A94" s="1"/>
      <c r="B94" s="1"/>
      <c r="C94" s="10"/>
      <c r="D94" s="10"/>
      <c r="E94" s="10"/>
      <c r="F94" s="10"/>
      <c r="G94" s="10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</sheetData>
  <mergeCells count="4">
    <mergeCell ref="A1:G1"/>
    <mergeCell ref="A2:G2"/>
    <mergeCell ref="A3:G3"/>
    <mergeCell ref="C5:G5"/>
  </mergeCells>
  <pageMargins left="0.8" right="0" top="0.5" bottom="0.5" header="0.3" footer="0.3"/>
  <pageSetup orientation="portrait" r:id="rId1"/>
  <headerFooter>
    <oddFooter>&amp;L&amp;"Arial,Regular"&amp;8&amp;F&amp;R&amp;"Arial,Regular"&amp;8&amp;D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>
      <selection activeCell="G36" sqref="G36"/>
    </sheetView>
  </sheetViews>
  <sheetFormatPr defaultColWidth="9.140625" defaultRowHeight="14.25" x14ac:dyDescent="0.2"/>
  <cols>
    <col min="1" max="1" width="2.42578125" style="24" customWidth="1"/>
    <col min="2" max="2" width="6" style="24" customWidth="1"/>
    <col min="3" max="3" width="42.7109375" style="24" customWidth="1"/>
    <col min="4" max="4" width="2.42578125" style="51" customWidth="1"/>
    <col min="5" max="5" width="17.7109375" style="24" customWidth="1"/>
    <col min="6" max="6" width="2.140625" style="44" customWidth="1"/>
    <col min="7" max="7" width="17.7109375" style="44" customWidth="1"/>
    <col min="8" max="8" width="2.140625" style="44" customWidth="1"/>
    <col min="9" max="9" width="17.7109375" style="23" customWidth="1"/>
    <col min="10" max="10" width="10.140625" style="24" bestFit="1" customWidth="1"/>
    <col min="11" max="11" width="11.5703125" style="24" bestFit="1" customWidth="1"/>
    <col min="12" max="12" width="12" style="24" bestFit="1" customWidth="1"/>
    <col min="13" max="16384" width="9.140625" style="24"/>
  </cols>
  <sheetData>
    <row r="1" spans="1:11" x14ac:dyDescent="0.2">
      <c r="A1" s="74" t="s">
        <v>40</v>
      </c>
      <c r="B1" s="74"/>
      <c r="C1" s="74"/>
      <c r="D1" s="74"/>
      <c r="E1" s="74"/>
      <c r="F1" s="74"/>
      <c r="G1" s="74"/>
      <c r="H1" s="74"/>
      <c r="I1" s="74"/>
    </row>
    <row r="2" spans="1:11" x14ac:dyDescent="0.2">
      <c r="A2" s="74" t="s">
        <v>100</v>
      </c>
      <c r="B2" s="74"/>
      <c r="C2" s="74"/>
      <c r="D2" s="74"/>
      <c r="E2" s="74"/>
      <c r="F2" s="74"/>
      <c r="G2" s="74"/>
      <c r="H2" s="74"/>
      <c r="I2" s="74"/>
    </row>
    <row r="3" spans="1:11" x14ac:dyDescent="0.2">
      <c r="A3" s="74" t="s">
        <v>92</v>
      </c>
      <c r="B3" s="74"/>
      <c r="C3" s="74"/>
      <c r="D3" s="74"/>
      <c r="E3" s="74"/>
      <c r="F3" s="74"/>
      <c r="G3" s="74"/>
      <c r="H3" s="74"/>
      <c r="I3" s="74"/>
    </row>
    <row r="4" spans="1:11" x14ac:dyDescent="0.2">
      <c r="A4" s="25"/>
      <c r="B4" s="25"/>
      <c r="C4" s="25"/>
      <c r="D4" s="25"/>
      <c r="E4" s="28"/>
      <c r="F4" s="50"/>
      <c r="G4" s="50"/>
      <c r="H4" s="50"/>
    </row>
    <row r="5" spans="1:11" x14ac:dyDescent="0.2">
      <c r="A5" s="25"/>
      <c r="B5" s="25"/>
      <c r="C5" s="25"/>
      <c r="D5" s="25"/>
      <c r="E5" s="28"/>
      <c r="F5" s="50"/>
      <c r="G5" s="50"/>
      <c r="H5" s="50"/>
    </row>
    <row r="6" spans="1:11" x14ac:dyDescent="0.2">
      <c r="B6" s="29"/>
      <c r="E6" s="25" t="s">
        <v>41</v>
      </c>
      <c r="F6" s="41"/>
      <c r="G6" s="41" t="s">
        <v>41</v>
      </c>
      <c r="H6" s="41"/>
      <c r="I6" s="27" t="s">
        <v>42</v>
      </c>
    </row>
    <row r="7" spans="1:11" x14ac:dyDescent="0.2">
      <c r="B7" s="29" t="s">
        <v>14</v>
      </c>
      <c r="C7" s="30"/>
      <c r="D7" s="55"/>
      <c r="E7" s="66" t="s">
        <v>99</v>
      </c>
      <c r="F7" s="41"/>
      <c r="G7" s="41" t="s">
        <v>100</v>
      </c>
      <c r="H7" s="41"/>
      <c r="I7" s="27" t="s">
        <v>43</v>
      </c>
    </row>
    <row r="10" spans="1:11" x14ac:dyDescent="0.2">
      <c r="B10" s="29">
        <v>5700</v>
      </c>
      <c r="C10" s="24" t="s">
        <v>93</v>
      </c>
      <c r="D10" s="25" t="s">
        <v>44</v>
      </c>
      <c r="E10" s="35">
        <v>27900127</v>
      </c>
      <c r="F10" s="34" t="s">
        <v>44</v>
      </c>
      <c r="G10" s="35">
        <f>'Statement of Rev &amp; Exp'!C11</f>
        <v>22064500</v>
      </c>
      <c r="H10" s="34" t="s">
        <v>44</v>
      </c>
      <c r="I10" s="23">
        <f>SUM(G10-E10)</f>
        <v>-5835627</v>
      </c>
    </row>
    <row r="11" spans="1:11" x14ac:dyDescent="0.2">
      <c r="B11" s="29"/>
      <c r="D11" s="25"/>
      <c r="E11" s="48"/>
      <c r="F11" s="34"/>
      <c r="G11" s="35"/>
      <c r="H11" s="34"/>
    </row>
    <row r="12" spans="1:11" x14ac:dyDescent="0.2">
      <c r="B12" s="29">
        <v>5800</v>
      </c>
      <c r="C12" s="30" t="s">
        <v>94</v>
      </c>
      <c r="D12" s="25"/>
      <c r="E12" s="48">
        <v>9390000</v>
      </c>
      <c r="F12" s="34"/>
      <c r="G12" s="48">
        <f>'Statement of Rev &amp; Exp'!C12</f>
        <v>10885513</v>
      </c>
      <c r="H12" s="34"/>
      <c r="I12" s="23">
        <f>SUM(G12-E12)</f>
        <v>1495513</v>
      </c>
      <c r="K12" s="23"/>
    </row>
    <row r="13" spans="1:11" x14ac:dyDescent="0.2">
      <c r="B13" s="29"/>
      <c r="D13" s="25"/>
      <c r="E13" s="48"/>
      <c r="F13" s="34"/>
      <c r="G13" s="35"/>
      <c r="H13" s="34"/>
    </row>
    <row r="14" spans="1:11" x14ac:dyDescent="0.2">
      <c r="B14" s="29">
        <v>5900</v>
      </c>
      <c r="C14" s="24" t="s">
        <v>95</v>
      </c>
      <c r="D14" s="25"/>
      <c r="E14" s="48">
        <v>200000</v>
      </c>
      <c r="F14" s="34"/>
      <c r="G14" s="48">
        <f>'Statement of Rev &amp; Exp'!C13</f>
        <v>140000</v>
      </c>
      <c r="H14" s="34"/>
      <c r="I14" s="23">
        <f>SUM(G14-E14)</f>
        <v>-60000</v>
      </c>
    </row>
    <row r="15" spans="1:11" x14ac:dyDescent="0.2">
      <c r="D15" s="25"/>
      <c r="E15" s="48"/>
      <c r="F15" s="34"/>
      <c r="G15" s="40"/>
      <c r="H15" s="34"/>
    </row>
    <row r="16" spans="1:11" ht="15" thickBot="1" x14ac:dyDescent="0.25">
      <c r="B16" s="29" t="s">
        <v>45</v>
      </c>
      <c r="D16" s="25" t="s">
        <v>44</v>
      </c>
      <c r="E16" s="45">
        <v>39943425</v>
      </c>
      <c r="F16" s="34" t="s">
        <v>44</v>
      </c>
      <c r="G16" s="45">
        <f>SUM(G10:G15)</f>
        <v>33090013</v>
      </c>
      <c r="H16" s="34" t="s">
        <v>44</v>
      </c>
      <c r="I16" s="46">
        <f>SUM(I10:I15)</f>
        <v>-4400114</v>
      </c>
    </row>
    <row r="17" spans="1:9" ht="15" thickTop="1" x14ac:dyDescent="0.2"/>
    <row r="18" spans="1:9" x14ac:dyDescent="0.2">
      <c r="A18" s="74" t="s">
        <v>40</v>
      </c>
      <c r="B18" s="74"/>
      <c r="C18" s="74"/>
      <c r="D18" s="74"/>
      <c r="E18" s="74"/>
      <c r="F18" s="74"/>
      <c r="G18" s="74"/>
      <c r="H18" s="74"/>
      <c r="I18" s="74"/>
    </row>
    <row r="19" spans="1:9" x14ac:dyDescent="0.2">
      <c r="A19" s="74" t="str">
        <f>A2</f>
        <v>2016-2017</v>
      </c>
      <c r="B19" s="74"/>
      <c r="C19" s="74"/>
      <c r="D19" s="74"/>
      <c r="E19" s="74"/>
      <c r="F19" s="74"/>
      <c r="G19" s="74"/>
      <c r="H19" s="74"/>
      <c r="I19" s="74"/>
    </row>
    <row r="20" spans="1:9" x14ac:dyDescent="0.2">
      <c r="A20" s="74" t="s">
        <v>92</v>
      </c>
      <c r="B20" s="74"/>
      <c r="C20" s="74"/>
      <c r="D20" s="74"/>
      <c r="E20" s="74"/>
      <c r="F20" s="74"/>
      <c r="G20" s="74"/>
      <c r="H20" s="74"/>
      <c r="I20" s="74"/>
    </row>
    <row r="21" spans="1:9" x14ac:dyDescent="0.2">
      <c r="A21" s="67"/>
      <c r="B21" s="67"/>
      <c r="C21" s="67"/>
      <c r="D21" s="67"/>
      <c r="E21" s="67"/>
      <c r="F21" s="67"/>
      <c r="G21" s="67"/>
      <c r="H21" s="67"/>
      <c r="I21" s="67"/>
    </row>
    <row r="22" spans="1:9" x14ac:dyDescent="0.2">
      <c r="A22" s="56"/>
      <c r="B22" s="56"/>
      <c r="C22" s="56"/>
      <c r="D22" s="56"/>
      <c r="E22" s="62"/>
      <c r="F22" s="57"/>
      <c r="G22" s="57"/>
      <c r="H22" s="57"/>
      <c r="I22" s="58"/>
    </row>
    <row r="23" spans="1:9" x14ac:dyDescent="0.2">
      <c r="E23" s="62" t="s">
        <v>41</v>
      </c>
      <c r="F23" s="41"/>
      <c r="G23" s="41" t="s">
        <v>41</v>
      </c>
      <c r="H23" s="41"/>
      <c r="I23" s="27" t="s">
        <v>42</v>
      </c>
    </row>
    <row r="24" spans="1:9" x14ac:dyDescent="0.2">
      <c r="B24" s="24" t="s">
        <v>15</v>
      </c>
      <c r="E24" s="66" t="str">
        <f>E7</f>
        <v>2015-2016</v>
      </c>
      <c r="F24" s="41"/>
      <c r="G24" s="41" t="str">
        <f>G7</f>
        <v>2016-2017</v>
      </c>
      <c r="H24" s="41"/>
      <c r="I24" s="27" t="s">
        <v>43</v>
      </c>
    </row>
    <row r="26" spans="1:9" x14ac:dyDescent="0.2">
      <c r="B26" s="42" t="s">
        <v>46</v>
      </c>
      <c r="C26" s="30" t="s">
        <v>47</v>
      </c>
      <c r="D26" s="25" t="s">
        <v>44</v>
      </c>
      <c r="E26" s="48">
        <v>13552356</v>
      </c>
      <c r="F26" s="34" t="s">
        <v>44</v>
      </c>
      <c r="G26" s="48">
        <f>'Statement of Rev &amp; Exp'!C17</f>
        <v>13726833</v>
      </c>
      <c r="H26" s="34" t="s">
        <v>44</v>
      </c>
      <c r="I26" s="23">
        <f>SUM(G26-E26)</f>
        <v>174477</v>
      </c>
    </row>
    <row r="27" spans="1:9" x14ac:dyDescent="0.2">
      <c r="B27" s="25"/>
      <c r="D27" s="25"/>
      <c r="G27" s="24"/>
    </row>
    <row r="28" spans="1:9" x14ac:dyDescent="0.2">
      <c r="B28" s="42" t="s">
        <v>48</v>
      </c>
      <c r="C28" s="30" t="s">
        <v>49</v>
      </c>
      <c r="D28" s="25"/>
      <c r="E28" s="48">
        <v>578042</v>
      </c>
      <c r="F28" s="40"/>
      <c r="G28" s="48">
        <f>'Statement of Rev &amp; Exp'!C18</f>
        <v>705157</v>
      </c>
      <c r="H28" s="40"/>
      <c r="I28" s="23">
        <f>SUM(G28-E28)</f>
        <v>127115</v>
      </c>
    </row>
    <row r="29" spans="1:9" x14ac:dyDescent="0.2">
      <c r="B29" s="25"/>
      <c r="D29" s="25"/>
      <c r="G29" s="24"/>
    </row>
    <row r="30" spans="1:9" x14ac:dyDescent="0.2">
      <c r="B30" s="42" t="s">
        <v>50</v>
      </c>
      <c r="C30" s="30" t="s">
        <v>51</v>
      </c>
      <c r="D30" s="25"/>
      <c r="E30" s="48">
        <v>139203</v>
      </c>
      <c r="F30" s="40"/>
      <c r="G30" s="48">
        <f>'Statement of Rev &amp; Exp'!C19</f>
        <v>85775</v>
      </c>
      <c r="H30" s="40"/>
      <c r="I30" s="23">
        <f>SUM(G30-E30)</f>
        <v>-53428</v>
      </c>
    </row>
    <row r="31" spans="1:9" x14ac:dyDescent="0.2">
      <c r="B31" s="25"/>
      <c r="D31" s="25"/>
      <c r="G31" s="24"/>
    </row>
    <row r="32" spans="1:9" x14ac:dyDescent="0.2">
      <c r="B32" s="42" t="s">
        <v>52</v>
      </c>
      <c r="C32" s="30" t="s">
        <v>53</v>
      </c>
      <c r="D32" s="25"/>
      <c r="E32" s="48">
        <v>537873</v>
      </c>
      <c r="F32" s="40"/>
      <c r="G32" s="48">
        <f>'Statement of Rev &amp; Exp'!C20</f>
        <v>437254</v>
      </c>
      <c r="H32" s="40"/>
      <c r="I32" s="23">
        <f>SUM(G32-E32)</f>
        <v>-100619</v>
      </c>
    </row>
    <row r="33" spans="2:9" x14ac:dyDescent="0.2">
      <c r="B33" s="25"/>
      <c r="D33" s="25"/>
      <c r="G33" s="24"/>
    </row>
    <row r="34" spans="2:9" x14ac:dyDescent="0.2">
      <c r="B34" s="42" t="s">
        <v>54</v>
      </c>
      <c r="C34" s="30" t="s">
        <v>55</v>
      </c>
      <c r="D34" s="25"/>
      <c r="E34" s="48">
        <v>1364488</v>
      </c>
      <c r="F34" s="40"/>
      <c r="G34" s="48">
        <f>'Statement of Rev &amp; Exp'!C21</f>
        <v>1377844</v>
      </c>
      <c r="H34" s="40"/>
      <c r="I34" s="23">
        <f>SUM(G34-E34)</f>
        <v>13356</v>
      </c>
    </row>
    <row r="35" spans="2:9" x14ac:dyDescent="0.2">
      <c r="B35" s="25"/>
      <c r="D35" s="25"/>
      <c r="G35" s="24"/>
    </row>
    <row r="36" spans="2:9" x14ac:dyDescent="0.2">
      <c r="B36" s="42" t="s">
        <v>56</v>
      </c>
      <c r="C36" s="30" t="s">
        <v>57</v>
      </c>
      <c r="D36" s="25"/>
      <c r="E36" s="48">
        <v>901937</v>
      </c>
      <c r="F36" s="40"/>
      <c r="G36" s="48">
        <f>'Statement of Rev &amp; Exp'!C22</f>
        <v>611314</v>
      </c>
      <c r="H36" s="40"/>
      <c r="I36" s="23">
        <f>SUM(G36-E36)</f>
        <v>-290623</v>
      </c>
    </row>
    <row r="37" spans="2:9" x14ac:dyDescent="0.2">
      <c r="B37" s="25"/>
      <c r="D37" s="25"/>
      <c r="G37" s="24"/>
    </row>
    <row r="38" spans="2:9" x14ac:dyDescent="0.2">
      <c r="B38" s="25">
        <v>32</v>
      </c>
      <c r="C38" s="24" t="s">
        <v>6</v>
      </c>
      <c r="D38" s="25"/>
      <c r="E38" s="48">
        <v>23800</v>
      </c>
      <c r="F38" s="40"/>
      <c r="G38" s="48">
        <f>'Statement of Rev &amp; Exp'!C23</f>
        <v>7986</v>
      </c>
      <c r="H38" s="40"/>
      <c r="I38" s="23">
        <f>SUM(G38-E38)</f>
        <v>-15814</v>
      </c>
    </row>
    <row r="39" spans="2:9" x14ac:dyDescent="0.2">
      <c r="B39" s="25"/>
      <c r="D39" s="25"/>
      <c r="G39" s="24"/>
    </row>
    <row r="40" spans="2:9" x14ac:dyDescent="0.2">
      <c r="B40" s="42" t="s">
        <v>58</v>
      </c>
      <c r="C40" s="30" t="s">
        <v>7</v>
      </c>
      <c r="D40" s="25"/>
      <c r="E40" s="48">
        <v>285648</v>
      </c>
      <c r="F40" s="40"/>
      <c r="G40" s="48">
        <f>'Statement of Rev &amp; Exp'!C24</f>
        <v>208437</v>
      </c>
      <c r="H40" s="40"/>
      <c r="I40" s="23">
        <f>SUM(G40-E40)</f>
        <v>-77211</v>
      </c>
    </row>
    <row r="41" spans="2:9" x14ac:dyDescent="0.2">
      <c r="B41" s="25"/>
      <c r="D41" s="25"/>
      <c r="G41" s="24"/>
    </row>
    <row r="42" spans="2:9" x14ac:dyDescent="0.2">
      <c r="B42" s="42" t="s">
        <v>59</v>
      </c>
      <c r="C42" s="30" t="s">
        <v>60</v>
      </c>
      <c r="D42" s="25"/>
      <c r="E42" s="48">
        <v>809424</v>
      </c>
      <c r="F42" s="40"/>
      <c r="G42" s="48">
        <f>'Statement of Rev &amp; Exp'!C25</f>
        <v>779413</v>
      </c>
      <c r="H42" s="40"/>
      <c r="I42" s="23">
        <f>SUM(G42-E42)</f>
        <v>-30011</v>
      </c>
    </row>
    <row r="43" spans="2:9" x14ac:dyDescent="0.2">
      <c r="B43" s="25"/>
      <c r="D43" s="25"/>
      <c r="G43" s="24"/>
    </row>
    <row r="44" spans="2:9" x14ac:dyDescent="0.2">
      <c r="B44" s="42" t="s">
        <v>61</v>
      </c>
      <c r="C44" s="30" t="s">
        <v>62</v>
      </c>
      <c r="D44" s="25"/>
      <c r="E44" s="48">
        <v>1138944</v>
      </c>
      <c r="F44" s="40"/>
      <c r="G44" s="48">
        <f>'Statement of Rev &amp; Exp'!C27</f>
        <v>803144</v>
      </c>
      <c r="H44" s="40"/>
      <c r="I44" s="23">
        <f>SUM(G44-E44)</f>
        <v>-335800</v>
      </c>
    </row>
    <row r="45" spans="2:9" x14ac:dyDescent="0.2">
      <c r="B45" s="25"/>
      <c r="D45" s="25"/>
      <c r="G45" s="24"/>
    </row>
    <row r="46" spans="2:9" x14ac:dyDescent="0.2">
      <c r="B46" s="42" t="s">
        <v>63</v>
      </c>
      <c r="C46" s="30" t="s">
        <v>9</v>
      </c>
      <c r="D46" s="25"/>
      <c r="E46" s="48">
        <v>965140</v>
      </c>
      <c r="F46" s="40"/>
      <c r="G46" s="48">
        <f>'Statement of Rev &amp; Exp'!C28</f>
        <v>882131</v>
      </c>
      <c r="H46" s="40"/>
      <c r="I46" s="23">
        <f>SUM(G46-E46)</f>
        <v>-83009</v>
      </c>
    </row>
    <row r="47" spans="2:9" x14ac:dyDescent="0.2">
      <c r="B47" s="25"/>
      <c r="D47" s="25"/>
      <c r="G47" s="24"/>
    </row>
    <row r="48" spans="2:9" x14ac:dyDescent="0.2">
      <c r="B48" s="42" t="s">
        <v>64</v>
      </c>
      <c r="C48" s="30" t="s">
        <v>65</v>
      </c>
      <c r="D48" s="25"/>
      <c r="E48" s="48">
        <v>3044995</v>
      </c>
      <c r="F48" s="40"/>
      <c r="G48" s="48">
        <f>'Statement of Rev &amp; Exp'!C29</f>
        <v>2558171</v>
      </c>
      <c r="H48" s="40"/>
      <c r="I48" s="23">
        <f>SUM(G48-E48)</f>
        <v>-486824</v>
      </c>
    </row>
    <row r="49" spans="2:9" x14ac:dyDescent="0.2">
      <c r="B49" s="25"/>
      <c r="D49" s="25"/>
      <c r="G49" s="24"/>
    </row>
    <row r="50" spans="2:9" x14ac:dyDescent="0.2">
      <c r="B50" s="25">
        <v>52</v>
      </c>
      <c r="C50" s="30" t="s">
        <v>66</v>
      </c>
      <c r="D50" s="25"/>
      <c r="E50" s="48">
        <v>65150</v>
      </c>
      <c r="F50" s="40"/>
      <c r="G50" s="48">
        <f>'Statement of Rev &amp; Exp'!C30</f>
        <v>43033</v>
      </c>
      <c r="H50" s="40"/>
      <c r="I50" s="23">
        <f>SUM(G50-E50)</f>
        <v>-22117</v>
      </c>
    </row>
    <row r="51" spans="2:9" x14ac:dyDescent="0.2">
      <c r="B51" s="25"/>
      <c r="C51" s="30"/>
      <c r="D51" s="25"/>
      <c r="G51" s="24"/>
    </row>
    <row r="52" spans="2:9" x14ac:dyDescent="0.2">
      <c r="B52" s="25">
        <v>53</v>
      </c>
      <c r="C52" s="30" t="s">
        <v>67</v>
      </c>
      <c r="D52" s="25"/>
      <c r="E52" s="48">
        <v>392442</v>
      </c>
      <c r="F52" s="40"/>
      <c r="G52" s="48">
        <f>'Statement of Rev &amp; Exp'!C31</f>
        <v>208308</v>
      </c>
      <c r="H52" s="40"/>
      <c r="I52" s="23">
        <f>SUM(G52-E52)</f>
        <v>-184134</v>
      </c>
    </row>
    <row r="53" spans="2:9" x14ac:dyDescent="0.2">
      <c r="B53" s="25"/>
      <c r="D53" s="25"/>
      <c r="G53" s="24"/>
    </row>
    <row r="54" spans="2:9" x14ac:dyDescent="0.2">
      <c r="B54" s="42" t="s">
        <v>68</v>
      </c>
      <c r="C54" s="30" t="s">
        <v>13</v>
      </c>
      <c r="D54" s="25"/>
      <c r="E54" s="48">
        <v>31463</v>
      </c>
      <c r="F54" s="40"/>
      <c r="G54" s="48">
        <f>'Statement of Rev &amp; Exp'!C32</f>
        <v>0</v>
      </c>
      <c r="H54" s="40"/>
      <c r="I54" s="23">
        <f>SUM(G54-E54)</f>
        <v>-31463</v>
      </c>
    </row>
    <row r="55" spans="2:9" x14ac:dyDescent="0.2">
      <c r="B55" s="42"/>
      <c r="C55" s="30"/>
      <c r="D55" s="25"/>
      <c r="G55" s="24"/>
    </row>
    <row r="56" spans="2:9" x14ac:dyDescent="0.2">
      <c r="B56" s="42">
        <v>71</v>
      </c>
      <c r="C56" s="30" t="s">
        <v>96</v>
      </c>
      <c r="D56" s="25"/>
      <c r="E56" s="48">
        <v>495000</v>
      </c>
      <c r="F56" s="48"/>
      <c r="G56" s="48">
        <f>'Statement of Rev &amp; Exp'!C33</f>
        <v>487000</v>
      </c>
      <c r="H56" s="48"/>
      <c r="I56" s="23">
        <f>SUM(G56-E56)</f>
        <v>-8000</v>
      </c>
    </row>
    <row r="57" spans="2:9" x14ac:dyDescent="0.2">
      <c r="B57" s="42"/>
      <c r="C57" s="30"/>
      <c r="D57" s="25"/>
      <c r="G57" s="24"/>
    </row>
    <row r="58" spans="2:9" x14ac:dyDescent="0.2">
      <c r="B58" s="42">
        <v>81</v>
      </c>
      <c r="C58" s="30" t="s">
        <v>69</v>
      </c>
      <c r="D58" s="25"/>
      <c r="E58" s="48">
        <v>400000</v>
      </c>
      <c r="F58" s="40"/>
      <c r="G58" s="48">
        <f>'Statement of Rev &amp; Exp'!C36</f>
        <v>400000</v>
      </c>
      <c r="H58" s="40"/>
      <c r="I58" s="23">
        <f>SUM(G58-E58)</f>
        <v>0</v>
      </c>
    </row>
    <row r="59" spans="2:9" x14ac:dyDescent="0.2">
      <c r="B59" s="25"/>
      <c r="D59" s="25"/>
      <c r="G59" s="24"/>
    </row>
    <row r="60" spans="2:9" ht="15" x14ac:dyDescent="0.25">
      <c r="B60" s="25">
        <v>91</v>
      </c>
      <c r="C60" s="24" t="s">
        <v>70</v>
      </c>
      <c r="D60" s="52"/>
      <c r="E60" s="48">
        <v>11900000</v>
      </c>
      <c r="F60" s="40"/>
      <c r="G60" s="48">
        <f>'Statement of Rev &amp; Exp'!C37</f>
        <v>6250000</v>
      </c>
      <c r="H60" s="40"/>
      <c r="I60" s="23">
        <f>SUM(G60-E60)</f>
        <v>-5650000</v>
      </c>
    </row>
    <row r="61" spans="2:9" x14ac:dyDescent="0.2">
      <c r="B61" s="25"/>
      <c r="D61" s="25"/>
      <c r="G61" s="24"/>
    </row>
    <row r="62" spans="2:9" x14ac:dyDescent="0.2">
      <c r="B62" s="42" t="s">
        <v>71</v>
      </c>
      <c r="C62" s="30" t="s">
        <v>72</v>
      </c>
      <c r="D62" s="25"/>
      <c r="E62" s="23">
        <v>0</v>
      </c>
      <c r="F62" s="39"/>
      <c r="G62" s="23">
        <f>'Statement of Rev &amp; Exp'!C39</f>
        <v>0</v>
      </c>
      <c r="H62" s="39"/>
      <c r="I62" s="23">
        <f>SUM(G62-E62)</f>
        <v>0</v>
      </c>
    </row>
    <row r="63" spans="2:9" ht="12" customHeight="1" x14ac:dyDescent="0.2">
      <c r="B63" s="42"/>
      <c r="C63" s="30"/>
      <c r="D63" s="25"/>
      <c r="E63" s="23"/>
      <c r="F63" s="39"/>
      <c r="G63" s="23"/>
      <c r="H63" s="39"/>
    </row>
    <row r="64" spans="2:9" x14ac:dyDescent="0.2">
      <c r="B64" s="42">
        <v>99</v>
      </c>
      <c r="C64" s="30" t="s">
        <v>73</v>
      </c>
      <c r="D64" s="25"/>
      <c r="E64" s="23">
        <v>785000</v>
      </c>
      <c r="F64" s="39"/>
      <c r="G64" s="23">
        <f>'Statement of Rev &amp; Exp'!C40</f>
        <v>655000</v>
      </c>
      <c r="H64" s="39"/>
      <c r="I64" s="23">
        <f>SUM(G64-E64)</f>
        <v>-130000</v>
      </c>
    </row>
    <row r="65" spans="1:12" x14ac:dyDescent="0.2">
      <c r="B65" s="25"/>
      <c r="D65" s="25"/>
    </row>
    <row r="66" spans="1:12" ht="15" thickBot="1" x14ac:dyDescent="0.25">
      <c r="B66" s="30" t="s">
        <v>74</v>
      </c>
      <c r="D66" s="25" t="s">
        <v>44</v>
      </c>
      <c r="E66" s="59">
        <f>SUM(E26:E65)</f>
        <v>37410905</v>
      </c>
      <c r="F66" s="60" t="s">
        <v>44</v>
      </c>
      <c r="G66" s="59">
        <f>SUM(G26:G64)</f>
        <v>30226800</v>
      </c>
      <c r="H66" s="60" t="s">
        <v>44</v>
      </c>
      <c r="I66" s="38">
        <f>SUM(I26:I65)</f>
        <v>-7184105</v>
      </c>
      <c r="J66" s="48"/>
      <c r="L66" s="64"/>
    </row>
    <row r="67" spans="1:12" ht="15" thickTop="1" x14ac:dyDescent="0.2">
      <c r="B67" s="30"/>
      <c r="E67" s="53"/>
      <c r="F67" s="53"/>
      <c r="G67" s="53"/>
      <c r="H67" s="53"/>
      <c r="I67" s="53"/>
      <c r="J67" s="48"/>
    </row>
    <row r="68" spans="1:12" x14ac:dyDescent="0.2">
      <c r="A68" s="74" t="s">
        <v>40</v>
      </c>
      <c r="B68" s="74"/>
      <c r="C68" s="74"/>
      <c r="D68" s="74"/>
      <c r="E68" s="74"/>
      <c r="F68" s="74"/>
      <c r="G68" s="74"/>
      <c r="H68" s="74"/>
      <c r="I68" s="74"/>
    </row>
    <row r="69" spans="1:12" x14ac:dyDescent="0.2">
      <c r="A69" s="74" t="str">
        <f>A2</f>
        <v>2016-2017</v>
      </c>
      <c r="B69" s="74"/>
      <c r="C69" s="74"/>
      <c r="D69" s="74"/>
      <c r="E69" s="74"/>
      <c r="F69" s="74"/>
      <c r="G69" s="74"/>
      <c r="H69" s="74"/>
      <c r="I69" s="74"/>
    </row>
    <row r="70" spans="1:12" x14ac:dyDescent="0.2">
      <c r="A70" s="74" t="s">
        <v>75</v>
      </c>
      <c r="B70" s="74"/>
      <c r="C70" s="74"/>
      <c r="D70" s="74"/>
      <c r="E70" s="74"/>
      <c r="F70" s="74"/>
      <c r="G70" s="74"/>
      <c r="H70" s="74"/>
      <c r="I70" s="74"/>
    </row>
    <row r="71" spans="1:12" x14ac:dyDescent="0.2">
      <c r="A71" s="56"/>
      <c r="B71" s="56"/>
      <c r="C71" s="56"/>
      <c r="D71" s="56"/>
      <c r="E71" s="56"/>
      <c r="F71" s="57"/>
      <c r="G71" s="57"/>
      <c r="H71" s="57"/>
      <c r="I71" s="58"/>
    </row>
    <row r="72" spans="1:12" x14ac:dyDescent="0.2">
      <c r="C72" s="28"/>
      <c r="E72" s="28"/>
      <c r="F72" s="50"/>
      <c r="G72" s="50"/>
      <c r="H72" s="50"/>
    </row>
    <row r="73" spans="1:12" x14ac:dyDescent="0.2">
      <c r="E73" s="62" t="s">
        <v>41</v>
      </c>
      <c r="F73" s="41"/>
      <c r="G73" s="41" t="s">
        <v>41</v>
      </c>
      <c r="H73" s="41"/>
      <c r="I73" s="27" t="s">
        <v>42</v>
      </c>
    </row>
    <row r="74" spans="1:12" x14ac:dyDescent="0.2">
      <c r="E74" s="66" t="str">
        <f>E7</f>
        <v>2015-2016</v>
      </c>
      <c r="F74" s="41"/>
      <c r="G74" s="41" t="str">
        <f>G7</f>
        <v>2016-2017</v>
      </c>
      <c r="H74" s="41"/>
      <c r="I74" s="27" t="s">
        <v>43</v>
      </c>
    </row>
    <row r="75" spans="1:12" x14ac:dyDescent="0.2">
      <c r="E75" s="25"/>
      <c r="F75" s="41"/>
      <c r="G75" s="41"/>
      <c r="H75" s="41"/>
      <c r="I75" s="27"/>
    </row>
    <row r="76" spans="1:12" x14ac:dyDescent="0.2">
      <c r="B76" s="24" t="s">
        <v>78</v>
      </c>
    </row>
    <row r="77" spans="1:12" x14ac:dyDescent="0.2">
      <c r="B77" s="25">
        <v>5700</v>
      </c>
      <c r="C77" s="24" t="s">
        <v>93</v>
      </c>
      <c r="E77" s="23">
        <v>447115</v>
      </c>
      <c r="G77" s="23">
        <f>'Statement of Rev &amp; Exp'!G11</f>
        <v>441903</v>
      </c>
      <c r="I77" s="23">
        <f>SUM(G77-E77)</f>
        <v>-5212</v>
      </c>
    </row>
    <row r="78" spans="1:12" x14ac:dyDescent="0.2">
      <c r="B78" s="25"/>
      <c r="G78" s="24"/>
    </row>
    <row r="79" spans="1:12" x14ac:dyDescent="0.2">
      <c r="B79" s="25">
        <v>5800</v>
      </c>
      <c r="C79" s="24" t="s">
        <v>94</v>
      </c>
      <c r="E79" s="23">
        <v>23740</v>
      </c>
      <c r="G79" s="23">
        <f>'Statement of Rev &amp; Exp'!G12</f>
        <v>7154</v>
      </c>
      <c r="I79" s="23">
        <f>SUM(G79-E79)</f>
        <v>-16586</v>
      </c>
    </row>
    <row r="80" spans="1:12" x14ac:dyDescent="0.2">
      <c r="B80" s="25"/>
      <c r="G80" s="24"/>
    </row>
    <row r="81" spans="1:9" x14ac:dyDescent="0.2">
      <c r="B81" s="25">
        <v>5900</v>
      </c>
      <c r="C81" s="24" t="s">
        <v>95</v>
      </c>
      <c r="E81" s="23">
        <v>1026329</v>
      </c>
      <c r="G81" s="23">
        <f>'Statement of Rev &amp; Exp'!G13</f>
        <v>948567</v>
      </c>
      <c r="I81" s="23">
        <f>SUM(G81-E81)</f>
        <v>-77762</v>
      </c>
    </row>
    <row r="82" spans="1:9" x14ac:dyDescent="0.2">
      <c r="B82" s="25"/>
      <c r="D82" s="25"/>
      <c r="F82" s="41"/>
      <c r="H82" s="41"/>
    </row>
    <row r="83" spans="1:9" ht="15" thickBot="1" x14ac:dyDescent="0.25">
      <c r="B83" s="29" t="s">
        <v>76</v>
      </c>
      <c r="D83" s="25" t="s">
        <v>44</v>
      </c>
      <c r="E83" s="59">
        <f>SUM(E77:E82)</f>
        <v>1497184</v>
      </c>
      <c r="F83" s="60" t="s">
        <v>44</v>
      </c>
      <c r="G83" s="59">
        <f>SUM(G77:G82)</f>
        <v>1397624</v>
      </c>
      <c r="H83" s="60" t="s">
        <v>44</v>
      </c>
      <c r="I83" s="59">
        <f>SUM(I77:I82)</f>
        <v>-99560</v>
      </c>
    </row>
    <row r="84" spans="1:9" ht="15" thickTop="1" x14ac:dyDescent="0.2">
      <c r="D84" s="25"/>
      <c r="F84" s="41"/>
      <c r="H84" s="41"/>
    </row>
    <row r="85" spans="1:9" x14ac:dyDescent="0.2">
      <c r="D85" s="25"/>
      <c r="F85" s="41"/>
      <c r="H85" s="41"/>
    </row>
    <row r="86" spans="1:9" x14ac:dyDescent="0.2">
      <c r="D86" s="25"/>
      <c r="E86" s="25"/>
      <c r="F86" s="41"/>
      <c r="G86" s="41"/>
      <c r="H86" s="41"/>
    </row>
    <row r="87" spans="1:9" x14ac:dyDescent="0.2">
      <c r="B87" s="24" t="s">
        <v>15</v>
      </c>
      <c r="D87" s="25"/>
      <c r="E87" s="25"/>
      <c r="F87" s="41"/>
      <c r="G87" s="41"/>
      <c r="H87" s="41"/>
    </row>
    <row r="88" spans="1:9" x14ac:dyDescent="0.2">
      <c r="D88" s="25"/>
      <c r="F88" s="41"/>
      <c r="H88" s="41"/>
    </row>
    <row r="89" spans="1:9" ht="15" thickBot="1" x14ac:dyDescent="0.25">
      <c r="B89" s="25">
        <v>35</v>
      </c>
      <c r="C89" s="24" t="s">
        <v>23</v>
      </c>
      <c r="D89" s="25" t="s">
        <v>44</v>
      </c>
      <c r="E89" s="59">
        <v>1466818</v>
      </c>
      <c r="F89" s="60" t="s">
        <v>44</v>
      </c>
      <c r="G89" s="59">
        <f>'Statement of Rev &amp; Exp'!G26</f>
        <v>1379624</v>
      </c>
      <c r="H89" s="60" t="s">
        <v>44</v>
      </c>
      <c r="I89" s="59">
        <f>SUM(G89-E89)</f>
        <v>-87194</v>
      </c>
    </row>
    <row r="90" spans="1:9" ht="15" thickTop="1" x14ac:dyDescent="0.2"/>
    <row r="92" spans="1:9" ht="15" x14ac:dyDescent="0.25">
      <c r="A92" s="22"/>
      <c r="B92" s="22"/>
      <c r="C92" s="22"/>
      <c r="D92" s="22"/>
      <c r="E92" s="39"/>
      <c r="F92" s="39"/>
      <c r="G92" s="39"/>
      <c r="H92" s="39"/>
    </row>
    <row r="94" spans="1:9" x14ac:dyDescent="0.2">
      <c r="A94" s="74" t="s">
        <v>40</v>
      </c>
      <c r="B94" s="74"/>
      <c r="C94" s="74"/>
      <c r="D94" s="74"/>
      <c r="E94" s="74"/>
      <c r="F94" s="74"/>
      <c r="G94" s="74"/>
      <c r="H94" s="74"/>
      <c r="I94" s="74"/>
    </row>
    <row r="95" spans="1:9" x14ac:dyDescent="0.2">
      <c r="A95" s="74" t="str">
        <f>A2</f>
        <v>2016-2017</v>
      </c>
      <c r="B95" s="74"/>
      <c r="C95" s="74"/>
      <c r="D95" s="74"/>
      <c r="E95" s="74"/>
      <c r="F95" s="74"/>
      <c r="G95" s="74"/>
      <c r="H95" s="74"/>
      <c r="I95" s="74"/>
    </row>
    <row r="96" spans="1:9" x14ac:dyDescent="0.2">
      <c r="A96" s="74" t="s">
        <v>77</v>
      </c>
      <c r="B96" s="74"/>
      <c r="C96" s="74"/>
      <c r="D96" s="74"/>
      <c r="E96" s="74"/>
      <c r="F96" s="74"/>
      <c r="G96" s="74"/>
      <c r="H96" s="74"/>
      <c r="I96" s="74"/>
    </row>
    <row r="99" spans="2:9" x14ac:dyDescent="0.2">
      <c r="E99" s="62" t="s">
        <v>41</v>
      </c>
      <c r="F99" s="41"/>
      <c r="G99" s="41" t="s">
        <v>41</v>
      </c>
      <c r="H99" s="41"/>
      <c r="I99" s="27" t="s">
        <v>42</v>
      </c>
    </row>
    <row r="100" spans="2:9" x14ac:dyDescent="0.2">
      <c r="B100" s="29" t="s">
        <v>14</v>
      </c>
      <c r="E100" s="66" t="str">
        <f>E7</f>
        <v>2015-2016</v>
      </c>
      <c r="F100" s="41"/>
      <c r="G100" s="41" t="str">
        <f>G7</f>
        <v>2016-2017</v>
      </c>
      <c r="H100" s="41"/>
      <c r="I100" s="27" t="s">
        <v>43</v>
      </c>
    </row>
    <row r="101" spans="2:9" x14ac:dyDescent="0.2">
      <c r="B101" s="29"/>
      <c r="E101" s="25"/>
      <c r="F101" s="41"/>
      <c r="G101" s="41"/>
      <c r="H101" s="41"/>
    </row>
    <row r="102" spans="2:9" x14ac:dyDescent="0.2">
      <c r="D102" s="25"/>
    </row>
    <row r="103" spans="2:9" ht="15" thickBot="1" x14ac:dyDescent="0.25">
      <c r="B103" s="29">
        <v>5700</v>
      </c>
      <c r="C103" s="24" t="s">
        <v>93</v>
      </c>
      <c r="D103" s="25" t="s">
        <v>44</v>
      </c>
      <c r="E103" s="37">
        <v>3330000</v>
      </c>
      <c r="F103" s="34" t="s">
        <v>44</v>
      </c>
      <c r="G103" s="37">
        <f>'Statement of Rev &amp; Exp'!E11</f>
        <v>2603000</v>
      </c>
      <c r="H103" s="34" t="s">
        <v>44</v>
      </c>
      <c r="I103" s="59">
        <f>SUM(G103-E103)</f>
        <v>-727000</v>
      </c>
    </row>
    <row r="104" spans="2:9" ht="15" thickTop="1" x14ac:dyDescent="0.2">
      <c r="D104" s="25"/>
      <c r="F104" s="41"/>
      <c r="H104" s="41"/>
    </row>
    <row r="105" spans="2:9" x14ac:dyDescent="0.2">
      <c r="D105" s="25"/>
      <c r="F105" s="41"/>
      <c r="H105" s="41"/>
    </row>
    <row r="106" spans="2:9" x14ac:dyDescent="0.2">
      <c r="D106" s="25"/>
      <c r="F106" s="41"/>
      <c r="H106" s="41"/>
    </row>
    <row r="107" spans="2:9" x14ac:dyDescent="0.2">
      <c r="D107" s="25"/>
      <c r="F107" s="41"/>
      <c r="H107" s="41"/>
    </row>
    <row r="108" spans="2:9" x14ac:dyDescent="0.2">
      <c r="B108" s="24" t="s">
        <v>15</v>
      </c>
      <c r="D108" s="25"/>
      <c r="F108" s="41"/>
      <c r="H108" s="41"/>
    </row>
    <row r="109" spans="2:9" x14ac:dyDescent="0.2">
      <c r="D109" s="25"/>
      <c r="F109" s="41"/>
      <c r="H109" s="41"/>
    </row>
    <row r="110" spans="2:9" ht="15" thickBot="1" x14ac:dyDescent="0.25">
      <c r="B110" s="25">
        <v>71</v>
      </c>
      <c r="C110" s="24" t="s">
        <v>79</v>
      </c>
      <c r="D110" s="25" t="s">
        <v>44</v>
      </c>
      <c r="E110" s="37">
        <v>2830206</v>
      </c>
      <c r="F110" s="34" t="s">
        <v>44</v>
      </c>
      <c r="G110" s="37">
        <f>'Statement of Rev &amp; Exp'!E33</f>
        <v>2602288</v>
      </c>
      <c r="H110" s="34" t="s">
        <v>44</v>
      </c>
      <c r="I110" s="59">
        <f>SUM(G110-E110)</f>
        <v>-227918</v>
      </c>
    </row>
    <row r="111" spans="2:9" ht="15" thickTop="1" x14ac:dyDescent="0.2">
      <c r="D111" s="25"/>
      <c r="F111" s="41"/>
      <c r="H111" s="41"/>
    </row>
    <row r="113" spans="1:9" x14ac:dyDescent="0.2">
      <c r="A113" s="74" t="s">
        <v>40</v>
      </c>
      <c r="B113" s="74"/>
      <c r="C113" s="74"/>
      <c r="D113" s="74"/>
      <c r="E113" s="74"/>
      <c r="F113" s="74"/>
      <c r="G113" s="74"/>
      <c r="H113" s="74"/>
      <c r="I113" s="74"/>
    </row>
    <row r="114" spans="1:9" x14ac:dyDescent="0.2">
      <c r="A114" s="74" t="s">
        <v>97</v>
      </c>
      <c r="B114" s="74"/>
      <c r="C114" s="74"/>
      <c r="D114" s="74"/>
      <c r="E114" s="74"/>
      <c r="F114" s="74"/>
      <c r="G114" s="74"/>
      <c r="H114" s="74"/>
      <c r="I114" s="74"/>
    </row>
    <row r="115" spans="1:9" x14ac:dyDescent="0.2">
      <c r="A115" s="74" t="str">
        <f>A2</f>
        <v>2016-2017</v>
      </c>
      <c r="B115" s="74"/>
      <c r="C115" s="74"/>
      <c r="D115" s="74"/>
      <c r="E115" s="74"/>
      <c r="F115" s="74"/>
      <c r="G115" s="74"/>
      <c r="H115" s="74"/>
      <c r="I115" s="74"/>
    </row>
    <row r="116" spans="1:9" x14ac:dyDescent="0.2">
      <c r="A116" s="74" t="s">
        <v>80</v>
      </c>
      <c r="B116" s="74"/>
      <c r="C116" s="74"/>
      <c r="D116" s="74"/>
      <c r="E116" s="74"/>
      <c r="F116" s="74"/>
      <c r="G116" s="74"/>
      <c r="H116" s="74"/>
      <c r="I116" s="74"/>
    </row>
    <row r="117" spans="1:9" x14ac:dyDescent="0.2">
      <c r="A117" s="25"/>
      <c r="B117" s="25"/>
      <c r="C117" s="25"/>
      <c r="D117" s="25"/>
      <c r="E117" s="25"/>
      <c r="F117" s="25"/>
      <c r="G117" s="26"/>
      <c r="H117" s="25"/>
      <c r="I117" s="27"/>
    </row>
    <row r="118" spans="1:9" x14ac:dyDescent="0.2">
      <c r="A118" s="25"/>
      <c r="B118" s="25"/>
      <c r="C118" s="25"/>
      <c r="D118" s="25"/>
      <c r="E118" s="25"/>
      <c r="F118" s="25"/>
      <c r="G118" s="26"/>
      <c r="H118" s="25"/>
      <c r="I118" s="27"/>
    </row>
    <row r="119" spans="1:9" x14ac:dyDescent="0.2">
      <c r="A119" s="25"/>
      <c r="B119" s="25"/>
      <c r="C119" s="25"/>
      <c r="D119" s="41"/>
      <c r="E119" s="26" t="s">
        <v>81</v>
      </c>
      <c r="F119" s="41"/>
      <c r="G119" s="26" t="s">
        <v>81</v>
      </c>
      <c r="H119" s="41"/>
      <c r="I119" s="27"/>
    </row>
    <row r="120" spans="1:9" x14ac:dyDescent="0.2">
      <c r="A120" s="44"/>
      <c r="B120" s="50"/>
      <c r="C120" s="50"/>
      <c r="D120" s="34"/>
      <c r="E120" s="32" t="s">
        <v>82</v>
      </c>
      <c r="F120" s="31"/>
      <c r="G120" s="32" t="s">
        <v>82</v>
      </c>
      <c r="H120" s="34"/>
      <c r="I120" s="27" t="s">
        <v>42</v>
      </c>
    </row>
    <row r="121" spans="1:9" x14ac:dyDescent="0.2">
      <c r="B121" s="25" t="s">
        <v>32</v>
      </c>
      <c r="C121" s="41"/>
      <c r="D121" s="34"/>
      <c r="E121" s="41" t="str">
        <f>E7</f>
        <v>2015-2016</v>
      </c>
      <c r="F121" s="41"/>
      <c r="G121" s="41" t="str">
        <f>G7</f>
        <v>2016-2017</v>
      </c>
      <c r="H121" s="34"/>
      <c r="I121" s="27" t="s">
        <v>43</v>
      </c>
    </row>
    <row r="122" spans="1:9" x14ac:dyDescent="0.2">
      <c r="B122" s="41"/>
      <c r="C122" s="44"/>
      <c r="D122" s="34"/>
      <c r="E122" s="34"/>
      <c r="F122" s="34"/>
      <c r="G122" s="34"/>
      <c r="H122" s="34"/>
      <c r="I122" s="27"/>
    </row>
    <row r="123" spans="1:9" x14ac:dyDescent="0.2">
      <c r="B123" s="25">
        <v>211</v>
      </c>
      <c r="C123" s="24" t="s">
        <v>83</v>
      </c>
      <c r="D123" s="34" t="s">
        <v>44</v>
      </c>
      <c r="E123" s="36">
        <v>473367</v>
      </c>
      <c r="F123" s="34" t="s">
        <v>44</v>
      </c>
      <c r="G123" s="36">
        <v>435929</v>
      </c>
      <c r="H123" s="34" t="s">
        <v>44</v>
      </c>
      <c r="I123" s="39">
        <f>SUM(G123-E123)</f>
        <v>-37438</v>
      </c>
    </row>
    <row r="124" spans="1:9" x14ac:dyDescent="0.2">
      <c r="B124" s="41"/>
      <c r="C124" s="44"/>
      <c r="D124" s="34"/>
      <c r="E124" s="36"/>
      <c r="F124" s="34"/>
      <c r="G124" s="36"/>
      <c r="H124" s="34"/>
      <c r="I124" s="39"/>
    </row>
    <row r="125" spans="1:9" x14ac:dyDescent="0.2">
      <c r="B125" s="63">
        <v>211</v>
      </c>
      <c r="C125" s="24" t="s">
        <v>98</v>
      </c>
      <c r="D125" s="34"/>
      <c r="E125" s="36">
        <v>0</v>
      </c>
      <c r="F125" s="34"/>
      <c r="G125" s="36">
        <v>15000</v>
      </c>
      <c r="H125" s="34"/>
      <c r="I125" s="39">
        <f>SUM(G125-E125)</f>
        <v>15000</v>
      </c>
    </row>
    <row r="126" spans="1:9" x14ac:dyDescent="0.2">
      <c r="B126" s="41"/>
      <c r="C126" s="44"/>
      <c r="D126" s="34"/>
      <c r="E126" s="36"/>
      <c r="F126" s="34"/>
      <c r="G126" s="36"/>
      <c r="H126" s="34"/>
      <c r="I126" s="39"/>
    </row>
    <row r="127" spans="1:9" x14ac:dyDescent="0.2">
      <c r="B127" s="25">
        <v>212</v>
      </c>
      <c r="C127" s="44" t="s">
        <v>86</v>
      </c>
      <c r="D127" s="34"/>
      <c r="E127" s="36">
        <v>91236</v>
      </c>
      <c r="F127" s="34"/>
      <c r="G127" s="36">
        <v>108308</v>
      </c>
      <c r="H127" s="34"/>
      <c r="I127" s="39">
        <f>SUM(G127-E127)</f>
        <v>17072</v>
      </c>
    </row>
    <row r="128" spans="1:9" x14ac:dyDescent="0.2">
      <c r="B128" s="41"/>
      <c r="C128" s="44"/>
      <c r="D128" s="34"/>
      <c r="E128" s="36"/>
      <c r="F128" s="34"/>
      <c r="G128" s="36"/>
      <c r="H128" s="34"/>
      <c r="I128" s="39"/>
    </row>
    <row r="129" spans="1:9" x14ac:dyDescent="0.2">
      <c r="B129" s="25">
        <v>224</v>
      </c>
      <c r="C129" s="44" t="s">
        <v>84</v>
      </c>
      <c r="D129" s="34"/>
      <c r="E129" s="36">
        <v>591382</v>
      </c>
      <c r="F129" s="34"/>
      <c r="G129" s="36">
        <v>664538</v>
      </c>
      <c r="H129" s="34"/>
      <c r="I129" s="39">
        <f>SUM(G129-E129)</f>
        <v>73156</v>
      </c>
    </row>
    <row r="130" spans="1:9" x14ac:dyDescent="0.2">
      <c r="B130" s="41"/>
      <c r="C130" s="44"/>
      <c r="D130" s="34"/>
      <c r="E130" s="36"/>
      <c r="F130" s="34"/>
      <c r="G130" s="36"/>
      <c r="H130" s="34"/>
      <c r="I130" s="39"/>
    </row>
    <row r="131" spans="1:9" x14ac:dyDescent="0.2">
      <c r="B131" s="25">
        <v>225</v>
      </c>
      <c r="C131" s="44" t="s">
        <v>85</v>
      </c>
      <c r="D131" s="31"/>
      <c r="E131" s="36">
        <v>25131</v>
      </c>
      <c r="F131" s="31"/>
      <c r="G131" s="36">
        <v>26587</v>
      </c>
      <c r="H131" s="31"/>
      <c r="I131" s="39">
        <f>SUM(G131-E131)</f>
        <v>1456</v>
      </c>
    </row>
    <row r="132" spans="1:9" x14ac:dyDescent="0.2">
      <c r="B132" s="41"/>
      <c r="C132" s="44"/>
      <c r="D132" s="34"/>
      <c r="E132" s="36"/>
      <c r="F132" s="34"/>
      <c r="G132" s="36"/>
      <c r="H132" s="34"/>
      <c r="I132" s="39"/>
    </row>
    <row r="133" spans="1:9" x14ac:dyDescent="0.2">
      <c r="B133" s="25">
        <v>244</v>
      </c>
      <c r="C133" s="44" t="s">
        <v>88</v>
      </c>
      <c r="D133" s="34"/>
      <c r="E133" s="36">
        <v>30310</v>
      </c>
      <c r="F133" s="34"/>
      <c r="G133" s="36">
        <v>27099</v>
      </c>
      <c r="H133" s="34"/>
      <c r="I133" s="39">
        <f>SUM(G133-E133)</f>
        <v>-3211</v>
      </c>
    </row>
    <row r="134" spans="1:9" x14ac:dyDescent="0.2">
      <c r="B134" s="41"/>
      <c r="C134" s="44"/>
      <c r="D134" s="34"/>
      <c r="E134" s="36"/>
      <c r="F134" s="34"/>
      <c r="G134" s="36"/>
      <c r="H134" s="34"/>
      <c r="I134" s="39"/>
    </row>
    <row r="135" spans="1:9" x14ac:dyDescent="0.2">
      <c r="B135" s="25">
        <v>255</v>
      </c>
      <c r="C135" s="44" t="s">
        <v>87</v>
      </c>
      <c r="D135" s="34"/>
      <c r="E135" s="36">
        <v>111463</v>
      </c>
      <c r="F135" s="34"/>
      <c r="G135" s="36">
        <v>109422</v>
      </c>
      <c r="H135" s="34"/>
      <c r="I135" s="39">
        <f>SUM(G135-E135)</f>
        <v>-2041</v>
      </c>
    </row>
    <row r="136" spans="1:9" x14ac:dyDescent="0.2">
      <c r="B136" s="41"/>
      <c r="C136" s="44"/>
      <c r="D136" s="34"/>
      <c r="E136" s="36"/>
      <c r="F136" s="34"/>
      <c r="G136" s="36"/>
      <c r="H136" s="34"/>
      <c r="I136" s="39"/>
    </row>
    <row r="137" spans="1:9" x14ac:dyDescent="0.2">
      <c r="B137" s="25">
        <v>265</v>
      </c>
      <c r="C137" s="29" t="s">
        <v>91</v>
      </c>
      <c r="D137" s="34"/>
      <c r="E137" s="47">
        <v>950000</v>
      </c>
      <c r="F137" s="34"/>
      <c r="G137" s="47">
        <v>1010000</v>
      </c>
      <c r="H137" s="34"/>
      <c r="I137" s="65">
        <f>SUM(G137-E137)</f>
        <v>60000</v>
      </c>
    </row>
    <row r="138" spans="1:9" x14ac:dyDescent="0.2">
      <c r="B138" s="41"/>
      <c r="C138" s="54"/>
      <c r="D138" s="31"/>
      <c r="E138" s="33"/>
      <c r="F138" s="31"/>
      <c r="G138" s="33"/>
      <c r="H138" s="31"/>
    </row>
    <row r="139" spans="1:9" x14ac:dyDescent="0.2">
      <c r="B139" s="25">
        <v>270</v>
      </c>
      <c r="C139" s="44" t="s">
        <v>89</v>
      </c>
      <c r="D139" s="34"/>
      <c r="E139" s="36">
        <v>50000</v>
      </c>
      <c r="F139" s="34"/>
      <c r="G139" s="36">
        <v>50000</v>
      </c>
      <c r="H139" s="34"/>
      <c r="I139" s="39">
        <f>SUM(G139-E139)</f>
        <v>0</v>
      </c>
    </row>
    <row r="140" spans="1:9" x14ac:dyDescent="0.2">
      <c r="A140" s="44"/>
      <c r="B140" s="44"/>
      <c r="C140" s="44"/>
      <c r="D140" s="34"/>
      <c r="E140" s="35"/>
      <c r="F140" s="34"/>
      <c r="G140" s="36"/>
      <c r="H140" s="34"/>
    </row>
    <row r="141" spans="1:9" ht="15" thickBot="1" x14ac:dyDescent="0.25">
      <c r="A141" s="44"/>
      <c r="B141" s="44" t="s">
        <v>90</v>
      </c>
      <c r="D141" s="34" t="s">
        <v>44</v>
      </c>
      <c r="E141" s="49">
        <f>SUM(E123:E140)</f>
        <v>2322889</v>
      </c>
      <c r="F141" s="34" t="s">
        <v>44</v>
      </c>
      <c r="G141" s="49">
        <f>SUM(G123:G140)</f>
        <v>2446883</v>
      </c>
      <c r="H141" s="34" t="s">
        <v>44</v>
      </c>
      <c r="I141" s="38">
        <f>SUM(I123:I140)</f>
        <v>123994</v>
      </c>
    </row>
    <row r="142" spans="1:9" ht="15" thickTop="1" x14ac:dyDescent="0.2">
      <c r="A142" s="44"/>
      <c r="B142" s="44"/>
      <c r="C142" s="44"/>
      <c r="D142" s="36"/>
      <c r="E142" s="36"/>
      <c r="F142" s="36"/>
      <c r="G142" s="43"/>
      <c r="H142" s="24"/>
      <c r="I142" s="24"/>
    </row>
    <row r="143" spans="1:9" x14ac:dyDescent="0.2">
      <c r="D143" s="33"/>
      <c r="E143" s="33"/>
      <c r="F143" s="33"/>
      <c r="G143" s="33"/>
      <c r="H143" s="33"/>
      <c r="I143" s="39"/>
    </row>
    <row r="144" spans="1:9" x14ac:dyDescent="0.2">
      <c r="D144" s="40"/>
      <c r="E144" s="35"/>
      <c r="F144" s="36"/>
      <c r="G144" s="36"/>
      <c r="H144" s="40"/>
    </row>
  </sheetData>
  <mergeCells count="16">
    <mergeCell ref="A20:I20"/>
    <mergeCell ref="A1:I1"/>
    <mergeCell ref="A2:I2"/>
    <mergeCell ref="A3:I3"/>
    <mergeCell ref="A18:I18"/>
    <mergeCell ref="A19:I19"/>
    <mergeCell ref="A115:I115"/>
    <mergeCell ref="A116:I116"/>
    <mergeCell ref="A113:I113"/>
    <mergeCell ref="A114:I114"/>
    <mergeCell ref="A68:I68"/>
    <mergeCell ref="A69:I69"/>
    <mergeCell ref="A70:I70"/>
    <mergeCell ref="A94:I94"/>
    <mergeCell ref="A95:I95"/>
    <mergeCell ref="A96:I96"/>
  </mergeCells>
  <pageMargins left="0.7" right="0.7" top="0.75" bottom="0.75" header="0.3" footer="0.3"/>
  <pageSetup scale="80" orientation="portrait" r:id="rId1"/>
  <rowBreaks count="4" manualBreakCount="4">
    <brk id="17" max="16383" man="1"/>
    <brk id="67" max="16383" man="1"/>
    <brk id="93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Statement of Rev &amp; Exp</vt:lpstr>
      <vt:lpstr>Budget Summary</vt:lpstr>
      <vt:lpstr>'Statement of Rev &amp; Exp'!Print_Area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rogersl</dc:creator>
  <cp:lastModifiedBy>Brittany Floyd</cp:lastModifiedBy>
  <cp:lastPrinted>2016-11-02T19:11:55Z</cp:lastPrinted>
  <dcterms:created xsi:type="dcterms:W3CDTF">2010-02-16T21:25:41Z</dcterms:created>
  <dcterms:modified xsi:type="dcterms:W3CDTF">2017-01-03T21:42:29Z</dcterms:modified>
</cp:coreProperties>
</file>